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9345" tabRatio="656" activeTab="7"/>
  </bookViews>
  <sheets>
    <sheet name="naděje nejmladší" sheetId="1" r:id="rId1"/>
    <sheet name="naděje mladší" sheetId="2" r:id="rId2"/>
    <sheet name="naděje starší" sheetId="3" r:id="rId3"/>
    <sheet name="juniorky obruč" sheetId="4" r:id="rId4"/>
    <sheet name="juniorky míč" sheetId="5" r:id="rId5"/>
    <sheet name="juniorky švihadlo" sheetId="6" r:id="rId6"/>
    <sheet name="juniorky kužele" sheetId="7" r:id="rId7"/>
    <sheet name="seniorky" sheetId="8" r:id="rId8"/>
  </sheets>
  <definedNames/>
  <calcPr fullCalcOnLoad="1"/>
</workbook>
</file>

<file path=xl/sharedStrings.xml><?xml version="1.0" encoding="utf-8"?>
<sst xmlns="http://schemas.openxmlformats.org/spreadsheetml/2006/main" count="741" uniqueCount="227">
  <si>
    <t>Příjmení, jméno</t>
  </si>
  <si>
    <t>Start. číslo</t>
  </si>
  <si>
    <t>úprava</t>
  </si>
  <si>
    <t>klub</t>
  </si>
  <si>
    <t>pořadí</t>
  </si>
  <si>
    <t>D1a</t>
  </si>
  <si>
    <t>D1b</t>
  </si>
  <si>
    <t>D2a</t>
  </si>
  <si>
    <t>D2b</t>
  </si>
  <si>
    <t>A1</t>
  </si>
  <si>
    <t>A2</t>
  </si>
  <si>
    <t>A3</t>
  </si>
  <si>
    <t>A4</t>
  </si>
  <si>
    <t>E1</t>
  </si>
  <si>
    <t>E2</t>
  </si>
  <si>
    <t>E3</t>
  </si>
  <si>
    <t>E4</t>
  </si>
  <si>
    <t>součet průměrů</t>
  </si>
  <si>
    <t>bez náčiní</t>
  </si>
  <si>
    <t>libovolné náčiní</t>
  </si>
  <si>
    <t>D1</t>
  </si>
  <si>
    <t>D2</t>
  </si>
  <si>
    <t>D3</t>
  </si>
  <si>
    <t>D4</t>
  </si>
  <si>
    <t xml:space="preserve">Klub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</si>
  <si>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</si>
  <si>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</si>
  <si>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</si>
  <si>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</si>
  <si>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</si>
  <si>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</si>
  <si>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</si>
  <si>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</si>
  <si>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</si>
  <si>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</si>
  <si>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</si>
  <si>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</si>
  <si>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</si>
  <si>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</si>
  <si>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</si>
  <si>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</si>
  <si>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</si>
  <si>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</si>
  <si>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</si>
  <si>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</si>
  <si>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Ana Kragulj</t>
  </si>
  <si>
    <t>Ljubljana, Slovinsko</t>
  </si>
  <si>
    <t>Simona Mokrá</t>
  </si>
  <si>
    <t>Lucie Štursová</t>
  </si>
  <si>
    <t>Laura Mečavová</t>
  </si>
  <si>
    <t>Karolína Ptáčková</t>
  </si>
  <si>
    <t>Elian Isakov</t>
  </si>
  <si>
    <t>Johanka Kučerová</t>
  </si>
  <si>
    <t>Michaela Pompurová</t>
  </si>
  <si>
    <t>Sára Zbožínková</t>
  </si>
  <si>
    <t>Andrea Kašlová</t>
  </si>
  <si>
    <t>Vivien Němečková</t>
  </si>
  <si>
    <t>Adéla Pospíšilová</t>
  </si>
  <si>
    <t>Aneta Slavíčková</t>
  </si>
  <si>
    <t>Kateřina Šimůnková</t>
  </si>
  <si>
    <t>Anužin Gambaatar</t>
  </si>
  <si>
    <t>TJ Slavia Hradec Králové</t>
  </si>
  <si>
    <t>TJ Žďár nad Sázavou</t>
  </si>
  <si>
    <t>SK MG  AJUR Hradec Králové</t>
  </si>
  <si>
    <t>RG Proactive Milevsko</t>
  </si>
  <si>
    <t>SK MG Havířov</t>
  </si>
  <si>
    <t>TJ Spartak Přerov</t>
  </si>
  <si>
    <t>ŠK Liptovský Mikuláš</t>
  </si>
  <si>
    <t>Janika Tallin Estonsko</t>
  </si>
  <si>
    <t>Maccabi Ariel Izrael</t>
  </si>
  <si>
    <t>SK Baver Třebíč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</si>
  <si>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</si>
  <si>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</si>
  <si>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</si>
  <si>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</si>
  <si>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</si>
  <si>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</si>
  <si>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</si>
  <si>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</si>
  <si>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</si>
  <si>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</si>
  <si>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Tereza Šimůnková</t>
  </si>
  <si>
    <t>Natálie Kadlečková</t>
  </si>
  <si>
    <t>Anna Tomková</t>
  </si>
  <si>
    <t>Markéta Řeháková</t>
  </si>
  <si>
    <t>Anhelina Moshkola</t>
  </si>
  <si>
    <t>Karolína Kyšková</t>
  </si>
  <si>
    <t>Tereza Čermáková</t>
  </si>
  <si>
    <t>Nikola Kuličová</t>
  </si>
  <si>
    <t>SD Moste Ljubljana</t>
  </si>
  <si>
    <t>Viktória Pompurová</t>
  </si>
  <si>
    <t>Karolína Štroufová</t>
  </si>
  <si>
    <t>Natálie Křížová</t>
  </si>
  <si>
    <t>Suzanne Borovcová</t>
  </si>
  <si>
    <t>Karolína Kreislová</t>
  </si>
  <si>
    <t>Belinda Konigová</t>
  </si>
  <si>
    <t>Lenka Vincenová</t>
  </si>
  <si>
    <t>Eliška Pešková</t>
  </si>
  <si>
    <t>Teraza Horáková</t>
  </si>
  <si>
    <t>Magdaléna Uvírová</t>
  </si>
  <si>
    <t>Sandra Jiříková</t>
  </si>
  <si>
    <t>Maria Judiskaja</t>
  </si>
  <si>
    <t>Elis Goto</t>
  </si>
  <si>
    <t>Denisa Vachutková</t>
  </si>
  <si>
    <t xml:space="preserve">TJ Bohemians Praha </t>
  </si>
  <si>
    <t>Sokol Praha VII</t>
  </si>
  <si>
    <t>SK MG AJUR Hradec Králové</t>
  </si>
  <si>
    <t>TJ Jižní Město, Chodov</t>
  </si>
  <si>
    <t>TJ Jižní Město, Chodov, Praha</t>
  </si>
  <si>
    <t>SK GITY MS Brno</t>
  </si>
  <si>
    <t>Karolína Kovačeva</t>
  </si>
  <si>
    <t>SK MG Máj České Budějovice</t>
  </si>
  <si>
    <t>Victorie Matsakyanová</t>
  </si>
  <si>
    <t>Nikol Malíková</t>
  </si>
  <si>
    <t>Adéla Javůrková</t>
  </si>
  <si>
    <t>Lenka Macháčková</t>
  </si>
  <si>
    <t>Ieva Nickuté</t>
  </si>
  <si>
    <t>Gracija Vilnius, Litva</t>
  </si>
  <si>
    <t>Aneta Ježová</t>
  </si>
  <si>
    <t>Petra Šimanová</t>
  </si>
  <si>
    <t>Kateřina Hanušová</t>
  </si>
  <si>
    <t>Sokol Praha VII.</t>
  </si>
  <si>
    <t>Tereza Lohynská</t>
  </si>
  <si>
    <t>Vasilisa Grišina</t>
  </si>
  <si>
    <t>Kristýna Lesslová</t>
  </si>
  <si>
    <t>Lenka Široká</t>
  </si>
  <si>
    <t>Linda Kim</t>
  </si>
  <si>
    <t>Erika Kupyrova</t>
  </si>
  <si>
    <t>TJ Bohemians Praha</t>
  </si>
  <si>
    <t>Anna Šebková</t>
  </si>
  <si>
    <t>Diana Sadasheva</t>
  </si>
  <si>
    <t>Pavlína Koplíková</t>
  </si>
  <si>
    <t>Ela Žahourková</t>
  </si>
  <si>
    <t>Justina Sršňová</t>
  </si>
  <si>
    <t>Františka Stropnická</t>
  </si>
  <si>
    <t>Lucie Švédová</t>
  </si>
  <si>
    <t>Aneta Hájková</t>
  </si>
  <si>
    <t>Viktoria Bogdanova</t>
  </si>
  <si>
    <t>Martina Illichová</t>
  </si>
  <si>
    <t>Lucie Kubištová</t>
  </si>
  <si>
    <t>Nataly Hamříková</t>
  </si>
  <si>
    <t>Ludmila Korytová</t>
  </si>
  <si>
    <t>Janika Talin, Estonsko</t>
  </si>
  <si>
    <t>SK Gity MS Brno</t>
  </si>
  <si>
    <t>výsledná</t>
  </si>
  <si>
    <t>Kristýna Souhradová</t>
  </si>
  <si>
    <t>Zoja Segmaister</t>
  </si>
  <si>
    <t>Anna Rájecká</t>
  </si>
  <si>
    <t>Tereza Wágnerová</t>
  </si>
  <si>
    <t>Noy Paskin</t>
  </si>
  <si>
    <t>Karin Borovcová</t>
  </si>
  <si>
    <t>Efrat Slutkovski</t>
  </si>
  <si>
    <t>Nikola Bečvářová</t>
  </si>
  <si>
    <t>Barbora Purmová</t>
  </si>
  <si>
    <t>Eliška Dočkalová</t>
  </si>
  <si>
    <t>Nina Nguyen Ngoc Lan Ahn</t>
  </si>
  <si>
    <t>Barbora Bednářová</t>
  </si>
  <si>
    <t>Veronika Hegrová</t>
  </si>
  <si>
    <t>Miglé Zdanevičiuté</t>
  </si>
  <si>
    <t>Lucie Richterová</t>
  </si>
  <si>
    <t>Eliška Fruhbauerová</t>
  </si>
  <si>
    <t>TJ Jižní město, Chodov</t>
  </si>
  <si>
    <t>Garcia Vilnius Litva</t>
  </si>
  <si>
    <t>TJ ZŠ Hostivař Praha</t>
  </si>
  <si>
    <t>TJ Jižní Město Chodov</t>
  </si>
  <si>
    <t>GSK Ústí nad Labem</t>
  </si>
  <si>
    <t>Denisa Kobylková</t>
  </si>
  <si>
    <t>Iza Zorec</t>
  </si>
  <si>
    <t>Amit Fils</t>
  </si>
  <si>
    <t>Sharon Grodsky</t>
  </si>
  <si>
    <t>Agle Lepeškajte</t>
  </si>
  <si>
    <t>CELKEM</t>
  </si>
  <si>
    <t>Litva</t>
  </si>
  <si>
    <t>Izrael</t>
  </si>
  <si>
    <t>Tereza Horáková</t>
  </si>
  <si>
    <t>32.</t>
  </si>
  <si>
    <t>33.</t>
  </si>
  <si>
    <t>34.</t>
  </si>
  <si>
    <t>Adéla Bobrová</t>
  </si>
  <si>
    <t>Klára Opatřilová</t>
  </si>
  <si>
    <t>SKP Brno</t>
  </si>
  <si>
    <t>výsledná známka</t>
  </si>
  <si>
    <t>průměr D</t>
  </si>
  <si>
    <t>průměr A</t>
  </si>
  <si>
    <t>průměr E</t>
  </si>
  <si>
    <t>náčiní průměr D</t>
  </si>
  <si>
    <t>výsledná bez náčiní</t>
  </si>
  <si>
    <t>výsledná náčiní</t>
  </si>
  <si>
    <t>sestava 2 průměr D</t>
  </si>
  <si>
    <t>výsledná sestava 1</t>
  </si>
  <si>
    <t>výsledná sestava 2</t>
  </si>
  <si>
    <t>Helena Kristková</t>
  </si>
  <si>
    <t xml:space="preserve">Veronika Hegrová   </t>
  </si>
  <si>
    <t xml:space="preserve">Miglé Zdanevičiuté  </t>
  </si>
  <si>
    <t xml:space="preserve">Barbora Bednářová </t>
  </si>
  <si>
    <t xml:space="preserve">Kristýna Souhradová </t>
  </si>
  <si>
    <t>pořadí obruč</t>
  </si>
  <si>
    <t>pořadí švihadlo</t>
  </si>
  <si>
    <t>pořadí kužele</t>
  </si>
  <si>
    <t>pořadí míč</t>
  </si>
  <si>
    <t>srážka</t>
  </si>
  <si>
    <t>" AJUR CUP " Hradec Králové 3. 4. 2010 Juniorky  - OBRUČ</t>
  </si>
  <si>
    <t>" AJUR CUP " Hradec Králové 3. 4. 2010 Juniorky  - MÍČ</t>
  </si>
  <si>
    <t>" AJUR CUP " Hradec Králové 3. 4. 2010 Juniorky  - ŠVIHADLO</t>
  </si>
  <si>
    <t>" AJUR CUP " Hradec Králové 3. 4. 2010 Juniorky  - KUŽELE</t>
  </si>
  <si>
    <t>" AJUR CUP " Hradec Králové 3. 4. 2010 Seniorky</t>
  </si>
  <si>
    <t>sestava 1 průměr D</t>
  </si>
  <si>
    <t>průměr D1</t>
  </si>
  <si>
    <t>průměr A1</t>
  </si>
  <si>
    <t>průměr E1</t>
  </si>
  <si>
    <t>průměr A2</t>
  </si>
  <si>
    <t>průměr E2</t>
  </si>
  <si>
    <t>průměr D2</t>
  </si>
  <si>
    <t>srážka 2</t>
  </si>
  <si>
    <t>2 součet průměrů</t>
  </si>
  <si>
    <t>3 součet průměrů</t>
  </si>
  <si>
    <t>1 součet průměrů</t>
  </si>
  <si>
    <t>průměr D3</t>
  </si>
  <si>
    <t>průměr A3</t>
  </si>
  <si>
    <t>průměr E3</t>
  </si>
  <si>
    <t>srážka 3</t>
  </si>
  <si>
    <t>bez náčíní    průměr D</t>
  </si>
  <si>
    <t>bez náčíní průměr A</t>
  </si>
  <si>
    <t>bez náčiní průměr E</t>
  </si>
  <si>
    <t>" AJUR CUP " Hradec Králové 3. 4. 2010 Naděje starší</t>
  </si>
  <si>
    <t>" AJUR CUP " Hradec Králové 3. 4. 2010 Naděje nejmladší</t>
  </si>
  <si>
    <t>" AJUR CUP " Hradec Králové 3. 4. 2010 Naděje mladší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</si>
</sst>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6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165" fontId="3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165" fontId="3" fillId="0" borderId="10" xfId="0" applyNumberFormat="1" applyFont="1" applyBorder="1" applyAlignment="1">
      <alignment horizontal="center" vertical="center"/>
    </xf>
    <xf numFmtId="165" fontId="29" fillId="2" borderId="10" xfId="15" applyNumberFormat="1" applyBorder="1" applyAlignment="1">
      <alignment horizontal="center" vertical="center" wrapText="1"/>
    </xf>
    <xf numFmtId="165" fontId="29" fillId="2" borderId="10" xfId="15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2" borderId="11" xfId="15" applyBorder="1" applyAlignment="1">
      <alignment horizontal="center" vertical="center" wrapText="1"/>
    </xf>
    <xf numFmtId="0" fontId="29" fillId="2" borderId="12" xfId="15" applyBorder="1" applyAlignment="1">
      <alignment horizontal="center" vertical="center" wrapText="1"/>
    </xf>
    <xf numFmtId="0" fontId="29" fillId="2" borderId="10" xfId="15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4.75390625" style="0" customWidth="1"/>
    <col min="2" max="2" width="15.125" style="0" customWidth="1"/>
    <col min="3" max="3" width="13.125" style="0" customWidth="1"/>
    <col min="4" max="5" width="0" style="0" hidden="1" customWidth="1"/>
    <col min="6" max="6" width="4.50390625" style="0" hidden="1" customWidth="1"/>
    <col min="7" max="7" width="4.25390625" style="0" hidden="1" customWidth="1"/>
    <col min="8" max="8" width="0" style="0" hidden="1" customWidth="1"/>
    <col min="10" max="14" width="0" style="0" hidden="1" customWidth="1"/>
    <col min="16" max="20" width="1.625" style="0" hidden="1" customWidth="1"/>
    <col min="23" max="23" width="6.875" style="0" customWidth="1"/>
  </cols>
  <sheetData>
    <row r="2" spans="1:23" ht="18">
      <c r="A2" s="63" t="s">
        <v>225</v>
      </c>
      <c r="B2" s="11"/>
      <c r="C2" s="5"/>
      <c r="D2" s="5"/>
      <c r="E2" s="5"/>
      <c r="F2" s="14"/>
      <c r="G2" s="5"/>
      <c r="H2" s="5"/>
      <c r="I2" s="14"/>
      <c r="J2" s="1"/>
      <c r="K2" s="1"/>
      <c r="L2" s="1"/>
      <c r="M2" s="1"/>
      <c r="N2" s="5"/>
      <c r="O2" s="8"/>
      <c r="P2" s="1"/>
      <c r="Q2" s="1"/>
      <c r="R2" s="1"/>
      <c r="S2" s="1"/>
      <c r="T2" s="5"/>
      <c r="U2" s="8"/>
      <c r="V2" s="7"/>
      <c r="W2" s="1"/>
    </row>
    <row r="3" spans="1:23" ht="15">
      <c r="A3" s="5"/>
      <c r="B3" s="11"/>
      <c r="C3" s="5"/>
      <c r="D3" s="5"/>
      <c r="E3" s="5"/>
      <c r="F3" s="14"/>
      <c r="G3" s="5"/>
      <c r="H3" s="5"/>
      <c r="I3" s="14"/>
      <c r="J3" s="1"/>
      <c r="K3" s="1"/>
      <c r="L3" s="1"/>
      <c r="M3" s="1"/>
      <c r="N3" s="5"/>
      <c r="O3" s="8"/>
      <c r="P3" s="1"/>
      <c r="Q3" s="1"/>
      <c r="R3" s="1"/>
      <c r="S3" s="1"/>
      <c r="T3" s="5"/>
      <c r="U3" s="8"/>
      <c r="V3" s="7"/>
      <c r="W3" s="1"/>
    </row>
    <row r="4" spans="1:23" ht="14.25">
      <c r="A4" s="75" t="s">
        <v>1</v>
      </c>
      <c r="B4" s="75" t="s">
        <v>0</v>
      </c>
      <c r="C4" s="77" t="s">
        <v>3</v>
      </c>
      <c r="D4" s="68" t="s">
        <v>18</v>
      </c>
      <c r="E4" s="69"/>
      <c r="F4" s="69"/>
      <c r="G4" s="70"/>
      <c r="H4" s="73" t="s">
        <v>2</v>
      </c>
      <c r="I4" s="71" t="s">
        <v>182</v>
      </c>
      <c r="J4" s="68" t="s">
        <v>18</v>
      </c>
      <c r="K4" s="69"/>
      <c r="L4" s="69"/>
      <c r="M4" s="70"/>
      <c r="N4" s="73" t="s">
        <v>2</v>
      </c>
      <c r="O4" s="71" t="s">
        <v>183</v>
      </c>
      <c r="P4" s="68" t="s">
        <v>18</v>
      </c>
      <c r="Q4" s="69"/>
      <c r="R4" s="69"/>
      <c r="S4" s="70"/>
      <c r="T4" s="73" t="s">
        <v>2</v>
      </c>
      <c r="U4" s="71" t="s">
        <v>184</v>
      </c>
      <c r="V4" s="64" t="s">
        <v>181</v>
      </c>
      <c r="W4" s="66" t="s">
        <v>4</v>
      </c>
    </row>
    <row r="5" spans="1:23" ht="14.25">
      <c r="A5" s="76"/>
      <c r="B5" s="76"/>
      <c r="C5" s="78"/>
      <c r="D5" s="3" t="s">
        <v>20</v>
      </c>
      <c r="E5" s="3" t="s">
        <v>21</v>
      </c>
      <c r="F5" s="3" t="s">
        <v>22</v>
      </c>
      <c r="G5" s="3" t="s">
        <v>23</v>
      </c>
      <c r="H5" s="74"/>
      <c r="I5" s="72"/>
      <c r="J5" s="3" t="s">
        <v>9</v>
      </c>
      <c r="K5" s="3" t="s">
        <v>10</v>
      </c>
      <c r="L5" s="3" t="s">
        <v>11</v>
      </c>
      <c r="M5" s="3" t="s">
        <v>12</v>
      </c>
      <c r="N5" s="74"/>
      <c r="O5" s="72"/>
      <c r="P5" s="3" t="s">
        <v>13</v>
      </c>
      <c r="Q5" s="3" t="s">
        <v>14</v>
      </c>
      <c r="R5" s="3" t="s">
        <v>15</v>
      </c>
      <c r="S5" s="3" t="s">
        <v>16</v>
      </c>
      <c r="T5" s="74"/>
      <c r="U5" s="72"/>
      <c r="V5" s="65"/>
      <c r="W5" s="67"/>
    </row>
    <row r="6" spans="1:23" ht="15">
      <c r="A6" s="22" t="s">
        <v>30</v>
      </c>
      <c r="B6" s="21" t="s">
        <v>51</v>
      </c>
      <c r="C6" s="17" t="s">
        <v>69</v>
      </c>
      <c r="D6" s="18">
        <v>3</v>
      </c>
      <c r="E6" s="18">
        <v>3</v>
      </c>
      <c r="F6" s="18"/>
      <c r="G6" s="18"/>
      <c r="H6" s="19">
        <f aca="true" t="shared" si="0" ref="H6:H14">SUM(D6:E6)</f>
        <v>6</v>
      </c>
      <c r="I6" s="20">
        <f aca="true" t="shared" si="1" ref="I6:I20">SUM(H6/2)</f>
        <v>3</v>
      </c>
      <c r="J6" s="18">
        <v>7.5</v>
      </c>
      <c r="K6" s="18">
        <v>7.4</v>
      </c>
      <c r="L6" s="18">
        <v>7.1</v>
      </c>
      <c r="M6" s="18">
        <v>7.6</v>
      </c>
      <c r="N6" s="19">
        <f aca="true" t="shared" si="2" ref="N6:N20">SUM(J6:M6)-MIN(J6:M6)-MAX(J6:M6)</f>
        <v>14.9</v>
      </c>
      <c r="O6" s="20">
        <f aca="true" t="shared" si="3" ref="O6:O20">SUM(N6/2)</f>
        <v>7.45</v>
      </c>
      <c r="P6" s="18">
        <v>7.9</v>
      </c>
      <c r="Q6" s="18">
        <v>7.6</v>
      </c>
      <c r="R6" s="18">
        <v>6</v>
      </c>
      <c r="S6" s="18">
        <v>6.9</v>
      </c>
      <c r="T6" s="19">
        <f aca="true" t="shared" si="4" ref="T6:T20">SUM(P6:S6)-MIN(P6:S6)-MAX(P6:S6)</f>
        <v>14.499999999999998</v>
      </c>
      <c r="U6" s="45">
        <f aca="true" t="shared" si="5" ref="U6:U20">SUM(T6/2)</f>
        <v>7.249999999999999</v>
      </c>
      <c r="V6" s="34">
        <f aca="true" t="shared" si="6" ref="V6:V20">SUM(I6,O6,U6)</f>
        <v>17.7</v>
      </c>
      <c r="W6" s="16" t="s">
        <v>25</v>
      </c>
    </row>
    <row r="7" spans="1:23" ht="22.5">
      <c r="A7" s="22" t="s">
        <v>32</v>
      </c>
      <c r="B7" s="21" t="s">
        <v>53</v>
      </c>
      <c r="C7" s="17" t="s">
        <v>67</v>
      </c>
      <c r="D7" s="18">
        <v>2.5</v>
      </c>
      <c r="E7" s="18">
        <v>2.5</v>
      </c>
      <c r="F7" s="18"/>
      <c r="G7" s="18"/>
      <c r="H7" s="19">
        <f t="shared" si="0"/>
        <v>5</v>
      </c>
      <c r="I7" s="20">
        <f t="shared" si="1"/>
        <v>2.5</v>
      </c>
      <c r="J7" s="18">
        <v>5.8</v>
      </c>
      <c r="K7" s="18">
        <v>7</v>
      </c>
      <c r="L7" s="18">
        <v>6.7</v>
      </c>
      <c r="M7" s="18">
        <v>7</v>
      </c>
      <c r="N7" s="19">
        <f t="shared" si="2"/>
        <v>13.7</v>
      </c>
      <c r="O7" s="20">
        <f t="shared" si="3"/>
        <v>6.85</v>
      </c>
      <c r="P7" s="18">
        <v>8</v>
      </c>
      <c r="Q7" s="18">
        <v>7</v>
      </c>
      <c r="R7" s="18">
        <v>6.9</v>
      </c>
      <c r="S7" s="18">
        <v>7.4</v>
      </c>
      <c r="T7" s="19">
        <f t="shared" si="4"/>
        <v>14.399999999999999</v>
      </c>
      <c r="U7" s="45">
        <f t="shared" si="5"/>
        <v>7.199999999999999</v>
      </c>
      <c r="V7" s="34">
        <f t="shared" si="6"/>
        <v>16.549999999999997</v>
      </c>
      <c r="W7" s="16" t="s">
        <v>26</v>
      </c>
    </row>
    <row r="8" spans="1:23" ht="15">
      <c r="A8" s="22" t="s">
        <v>37</v>
      </c>
      <c r="B8" s="21" t="s">
        <v>55</v>
      </c>
      <c r="C8" s="17" t="s">
        <v>65</v>
      </c>
      <c r="D8" s="18">
        <v>2</v>
      </c>
      <c r="E8" s="18">
        <v>2</v>
      </c>
      <c r="F8" s="18"/>
      <c r="G8" s="18"/>
      <c r="H8" s="19">
        <f t="shared" si="0"/>
        <v>4</v>
      </c>
      <c r="I8" s="20">
        <f t="shared" si="1"/>
        <v>2</v>
      </c>
      <c r="J8" s="18">
        <v>6.7</v>
      </c>
      <c r="K8" s="18">
        <v>7.5</v>
      </c>
      <c r="L8" s="18">
        <v>7</v>
      </c>
      <c r="M8" s="18">
        <v>7.6</v>
      </c>
      <c r="N8" s="19">
        <f t="shared" si="2"/>
        <v>14.499999999999998</v>
      </c>
      <c r="O8" s="20">
        <f t="shared" si="3"/>
        <v>7.249999999999999</v>
      </c>
      <c r="P8" s="18">
        <v>7.8</v>
      </c>
      <c r="Q8" s="18">
        <v>7.2</v>
      </c>
      <c r="R8" s="18">
        <v>6.2</v>
      </c>
      <c r="S8" s="18">
        <v>7.1</v>
      </c>
      <c r="T8" s="19">
        <f t="shared" si="4"/>
        <v>14.299999999999997</v>
      </c>
      <c r="U8" s="45">
        <f t="shared" si="5"/>
        <v>7.149999999999999</v>
      </c>
      <c r="V8" s="34">
        <f t="shared" si="6"/>
        <v>16.4</v>
      </c>
      <c r="W8" s="16" t="s">
        <v>27</v>
      </c>
    </row>
    <row r="9" spans="1:23" ht="15">
      <c r="A9" s="22" t="s">
        <v>25</v>
      </c>
      <c r="B9" s="21" t="s">
        <v>45</v>
      </c>
      <c r="C9" s="17" t="s">
        <v>46</v>
      </c>
      <c r="D9" s="18">
        <v>1.5</v>
      </c>
      <c r="E9" s="18">
        <v>1.5</v>
      </c>
      <c r="F9" s="18"/>
      <c r="G9" s="18"/>
      <c r="H9" s="19">
        <f t="shared" si="0"/>
        <v>3</v>
      </c>
      <c r="I9" s="20">
        <f t="shared" si="1"/>
        <v>1.5</v>
      </c>
      <c r="J9" s="18">
        <v>7.9</v>
      </c>
      <c r="K9" s="18">
        <v>6.8</v>
      </c>
      <c r="L9" s="18">
        <v>6.8</v>
      </c>
      <c r="M9" s="18">
        <v>6.8</v>
      </c>
      <c r="N9" s="19">
        <f t="shared" si="2"/>
        <v>13.6</v>
      </c>
      <c r="O9" s="20">
        <f t="shared" si="3"/>
        <v>6.8</v>
      </c>
      <c r="P9" s="18">
        <v>6.3</v>
      </c>
      <c r="Q9" s="18">
        <v>5.9</v>
      </c>
      <c r="R9" s="18">
        <v>7.5</v>
      </c>
      <c r="S9" s="18">
        <v>8</v>
      </c>
      <c r="T9" s="19">
        <f t="shared" si="4"/>
        <v>13.799999999999997</v>
      </c>
      <c r="U9" s="45">
        <f t="shared" si="5"/>
        <v>6.899999999999999</v>
      </c>
      <c r="V9" s="34">
        <f t="shared" si="6"/>
        <v>15.2</v>
      </c>
      <c r="W9" s="31" t="s">
        <v>28</v>
      </c>
    </row>
    <row r="10" spans="1:23" ht="22.5">
      <c r="A10" s="22" t="s">
        <v>39</v>
      </c>
      <c r="B10" s="21" t="s">
        <v>56</v>
      </c>
      <c r="C10" s="17" t="s">
        <v>64</v>
      </c>
      <c r="D10" s="18">
        <v>1.1</v>
      </c>
      <c r="E10" s="18">
        <v>1.1</v>
      </c>
      <c r="F10" s="18"/>
      <c r="G10" s="18"/>
      <c r="H10" s="19">
        <f t="shared" si="0"/>
        <v>2.2</v>
      </c>
      <c r="I10" s="20">
        <f t="shared" si="1"/>
        <v>1.1</v>
      </c>
      <c r="J10" s="18">
        <v>6.7</v>
      </c>
      <c r="K10" s="18">
        <v>7</v>
      </c>
      <c r="L10" s="18">
        <v>6.6</v>
      </c>
      <c r="M10" s="18">
        <v>6.4</v>
      </c>
      <c r="N10" s="19">
        <f t="shared" si="2"/>
        <v>13.299999999999997</v>
      </c>
      <c r="O10" s="20">
        <f t="shared" si="3"/>
        <v>6.649999999999999</v>
      </c>
      <c r="P10" s="18">
        <v>7.1</v>
      </c>
      <c r="Q10" s="18">
        <v>6.7</v>
      </c>
      <c r="R10" s="18">
        <v>8</v>
      </c>
      <c r="S10" s="18">
        <v>6.1</v>
      </c>
      <c r="T10" s="19">
        <f t="shared" si="4"/>
        <v>13.799999999999997</v>
      </c>
      <c r="U10" s="45">
        <f t="shared" si="5"/>
        <v>6.899999999999999</v>
      </c>
      <c r="V10" s="34">
        <f t="shared" si="6"/>
        <v>14.649999999999997</v>
      </c>
      <c r="W10" s="31" t="s">
        <v>29</v>
      </c>
    </row>
    <row r="11" spans="1:23" ht="15">
      <c r="A11" s="22" t="s">
        <v>33</v>
      </c>
      <c r="B11" s="21" t="s">
        <v>54</v>
      </c>
      <c r="C11" s="17" t="s">
        <v>66</v>
      </c>
      <c r="D11" s="18">
        <v>1.1</v>
      </c>
      <c r="E11" s="18">
        <v>1.1</v>
      </c>
      <c r="F11" s="18"/>
      <c r="G11" s="18"/>
      <c r="H11" s="19">
        <f t="shared" si="0"/>
        <v>2.2</v>
      </c>
      <c r="I11" s="20">
        <f t="shared" si="1"/>
        <v>1.1</v>
      </c>
      <c r="J11" s="18">
        <v>6</v>
      </c>
      <c r="K11" s="18">
        <v>6.9</v>
      </c>
      <c r="L11" s="18">
        <v>6</v>
      </c>
      <c r="M11" s="18">
        <v>6.9</v>
      </c>
      <c r="N11" s="19">
        <f t="shared" si="2"/>
        <v>12.899999999999997</v>
      </c>
      <c r="O11" s="20">
        <f t="shared" si="3"/>
        <v>6.449999999999998</v>
      </c>
      <c r="P11" s="18">
        <v>8.2</v>
      </c>
      <c r="Q11" s="18">
        <v>7.1</v>
      </c>
      <c r="R11" s="18">
        <v>6.1</v>
      </c>
      <c r="S11" s="18">
        <v>6.8</v>
      </c>
      <c r="T11" s="19">
        <f t="shared" si="4"/>
        <v>13.900000000000002</v>
      </c>
      <c r="U11" s="45">
        <f t="shared" si="5"/>
        <v>6.950000000000001</v>
      </c>
      <c r="V11" s="34">
        <f t="shared" si="6"/>
        <v>14.5</v>
      </c>
      <c r="W11" s="31" t="s">
        <v>30</v>
      </c>
    </row>
    <row r="12" spans="1:23" ht="15">
      <c r="A12" s="22" t="s">
        <v>31</v>
      </c>
      <c r="B12" s="21" t="s">
        <v>52</v>
      </c>
      <c r="C12" s="17" t="s">
        <v>66</v>
      </c>
      <c r="D12" s="18">
        <v>0.8</v>
      </c>
      <c r="E12" s="18">
        <v>0.8</v>
      </c>
      <c r="F12" s="18"/>
      <c r="G12" s="18"/>
      <c r="H12" s="19">
        <f t="shared" si="0"/>
        <v>1.6</v>
      </c>
      <c r="I12" s="20">
        <f t="shared" si="1"/>
        <v>0.8</v>
      </c>
      <c r="J12" s="18">
        <v>6.2</v>
      </c>
      <c r="K12" s="18">
        <v>7.4</v>
      </c>
      <c r="L12" s="18">
        <v>6.3</v>
      </c>
      <c r="M12" s="18">
        <v>7.5</v>
      </c>
      <c r="N12" s="19">
        <f t="shared" si="2"/>
        <v>13.700000000000003</v>
      </c>
      <c r="O12" s="20">
        <f t="shared" si="3"/>
        <v>6.850000000000001</v>
      </c>
      <c r="P12" s="18">
        <v>8.4</v>
      </c>
      <c r="Q12" s="18">
        <v>7</v>
      </c>
      <c r="R12" s="18">
        <v>6</v>
      </c>
      <c r="S12" s="18">
        <v>6.5</v>
      </c>
      <c r="T12" s="19">
        <f t="shared" si="4"/>
        <v>13.499999999999998</v>
      </c>
      <c r="U12" s="45">
        <f t="shared" si="5"/>
        <v>6.749999999999999</v>
      </c>
      <c r="V12" s="34">
        <f t="shared" si="6"/>
        <v>14.4</v>
      </c>
      <c r="W12" s="31" t="s">
        <v>31</v>
      </c>
    </row>
    <row r="13" spans="1:23" ht="22.5">
      <c r="A13" s="22" t="s">
        <v>43</v>
      </c>
      <c r="B13" s="21" t="s">
        <v>59</v>
      </c>
      <c r="C13" s="17" t="s">
        <v>61</v>
      </c>
      <c r="D13" s="18">
        <v>1.3</v>
      </c>
      <c r="E13" s="18">
        <v>1.3</v>
      </c>
      <c r="F13" s="18"/>
      <c r="G13" s="18"/>
      <c r="H13" s="19">
        <f t="shared" si="0"/>
        <v>2.6</v>
      </c>
      <c r="I13" s="20">
        <f t="shared" si="1"/>
        <v>1.3</v>
      </c>
      <c r="J13" s="18">
        <v>4</v>
      </c>
      <c r="K13" s="18">
        <v>6.1</v>
      </c>
      <c r="L13" s="18">
        <v>6.7</v>
      </c>
      <c r="M13" s="18">
        <v>6.3</v>
      </c>
      <c r="N13" s="19">
        <f t="shared" si="2"/>
        <v>12.400000000000002</v>
      </c>
      <c r="O13" s="20">
        <f t="shared" si="3"/>
        <v>6.200000000000001</v>
      </c>
      <c r="P13" s="18">
        <v>7</v>
      </c>
      <c r="Q13" s="18">
        <v>6.8</v>
      </c>
      <c r="R13" s="18">
        <v>4.6</v>
      </c>
      <c r="S13" s="18">
        <v>5.9</v>
      </c>
      <c r="T13" s="19">
        <f t="shared" si="4"/>
        <v>12.699999999999996</v>
      </c>
      <c r="U13" s="45">
        <f t="shared" si="5"/>
        <v>6.349999999999998</v>
      </c>
      <c r="V13" s="34">
        <f t="shared" si="6"/>
        <v>13.849999999999998</v>
      </c>
      <c r="W13" s="31" t="s">
        <v>32</v>
      </c>
    </row>
    <row r="14" spans="1:23" ht="22.5">
      <c r="A14" s="22" t="s">
        <v>44</v>
      </c>
      <c r="B14" s="21" t="s">
        <v>60</v>
      </c>
      <c r="C14" s="17" t="s">
        <v>61</v>
      </c>
      <c r="D14" s="18">
        <v>1.1</v>
      </c>
      <c r="E14" s="18">
        <v>1.1</v>
      </c>
      <c r="F14" s="18"/>
      <c r="G14" s="18"/>
      <c r="H14" s="19">
        <f t="shared" si="0"/>
        <v>2.2</v>
      </c>
      <c r="I14" s="20">
        <f t="shared" si="1"/>
        <v>1.1</v>
      </c>
      <c r="J14" s="18">
        <v>7.1</v>
      </c>
      <c r="K14" s="18">
        <v>7.3</v>
      </c>
      <c r="L14" s="18">
        <v>5.2</v>
      </c>
      <c r="M14" s="18">
        <v>6.2</v>
      </c>
      <c r="N14" s="19">
        <f t="shared" si="2"/>
        <v>13.299999999999997</v>
      </c>
      <c r="O14" s="20">
        <f t="shared" si="3"/>
        <v>6.649999999999999</v>
      </c>
      <c r="P14" s="18">
        <v>5</v>
      </c>
      <c r="Q14" s="18">
        <v>6.6</v>
      </c>
      <c r="R14" s="18">
        <v>6.1</v>
      </c>
      <c r="S14" s="18">
        <v>6</v>
      </c>
      <c r="T14" s="19">
        <f t="shared" si="4"/>
        <v>12.1</v>
      </c>
      <c r="U14" s="45">
        <f t="shared" si="5"/>
        <v>6.05</v>
      </c>
      <c r="V14" s="34">
        <f t="shared" si="6"/>
        <v>13.799999999999997</v>
      </c>
      <c r="W14" s="31" t="s">
        <v>33</v>
      </c>
    </row>
    <row r="15" spans="1:23" ht="22.5">
      <c r="A15" s="22" t="s">
        <v>28</v>
      </c>
      <c r="B15" s="21" t="s">
        <v>49</v>
      </c>
      <c r="C15" s="17" t="s">
        <v>63</v>
      </c>
      <c r="D15" s="18">
        <v>1.1</v>
      </c>
      <c r="E15" s="18">
        <v>1.1</v>
      </c>
      <c r="F15" s="18"/>
      <c r="G15" s="18"/>
      <c r="H15" s="19">
        <f>SUM(D15:G15)</f>
        <v>2.2</v>
      </c>
      <c r="I15" s="20">
        <f t="shared" si="1"/>
        <v>1.1</v>
      </c>
      <c r="J15" s="18">
        <v>4.8</v>
      </c>
      <c r="K15" s="18">
        <v>6.9</v>
      </c>
      <c r="L15" s="18">
        <v>6.5</v>
      </c>
      <c r="M15" s="18">
        <v>6.7</v>
      </c>
      <c r="N15" s="19">
        <f t="shared" si="2"/>
        <v>13.199999999999998</v>
      </c>
      <c r="O15" s="20">
        <f t="shared" si="3"/>
        <v>6.599999999999999</v>
      </c>
      <c r="P15" s="18">
        <v>7.3</v>
      </c>
      <c r="Q15" s="18">
        <v>6.5</v>
      </c>
      <c r="R15" s="18">
        <v>5</v>
      </c>
      <c r="S15" s="18">
        <v>5.5</v>
      </c>
      <c r="T15" s="19">
        <f t="shared" si="4"/>
        <v>12</v>
      </c>
      <c r="U15" s="45">
        <f t="shared" si="5"/>
        <v>6</v>
      </c>
      <c r="V15" s="34">
        <f t="shared" si="6"/>
        <v>13.7</v>
      </c>
      <c r="W15" s="31" t="s">
        <v>34</v>
      </c>
    </row>
    <row r="16" spans="1:23" ht="22.5">
      <c r="A16" s="22" t="s">
        <v>41</v>
      </c>
      <c r="B16" s="21" t="s">
        <v>57</v>
      </c>
      <c r="C16" s="17" t="s">
        <v>63</v>
      </c>
      <c r="D16" s="18">
        <v>1.2</v>
      </c>
      <c r="E16" s="18">
        <v>1.2</v>
      </c>
      <c r="F16" s="18"/>
      <c r="G16" s="18"/>
      <c r="H16" s="19">
        <f>SUM(D16:E16)</f>
        <v>2.4</v>
      </c>
      <c r="I16" s="20">
        <f t="shared" si="1"/>
        <v>1.2</v>
      </c>
      <c r="J16" s="18">
        <v>5.8</v>
      </c>
      <c r="K16" s="18">
        <v>6.5</v>
      </c>
      <c r="L16" s="18">
        <v>6.2</v>
      </c>
      <c r="M16" s="18">
        <v>6.3</v>
      </c>
      <c r="N16" s="19">
        <f t="shared" si="2"/>
        <v>12.5</v>
      </c>
      <c r="O16" s="20">
        <f t="shared" si="3"/>
        <v>6.25</v>
      </c>
      <c r="P16" s="18">
        <v>7.3</v>
      </c>
      <c r="Q16" s="18">
        <v>6.3</v>
      </c>
      <c r="R16" s="18">
        <v>5.8</v>
      </c>
      <c r="S16" s="18">
        <v>5.8</v>
      </c>
      <c r="T16" s="19">
        <f t="shared" si="4"/>
        <v>12.099999999999998</v>
      </c>
      <c r="U16" s="45">
        <f t="shared" si="5"/>
        <v>6.049999999999999</v>
      </c>
      <c r="V16" s="34">
        <f t="shared" si="6"/>
        <v>13.5</v>
      </c>
      <c r="W16" s="32" t="s">
        <v>35</v>
      </c>
    </row>
    <row r="17" spans="1:23" ht="22.5">
      <c r="A17" s="22" t="s">
        <v>27</v>
      </c>
      <c r="B17" s="21" t="s">
        <v>48</v>
      </c>
      <c r="C17" s="17" t="s">
        <v>62</v>
      </c>
      <c r="D17" s="18">
        <v>0.6</v>
      </c>
      <c r="E17" s="18">
        <v>0.6</v>
      </c>
      <c r="F17" s="18"/>
      <c r="G17" s="18"/>
      <c r="H17" s="19">
        <f>SUM(D17:E17)</f>
        <v>1.2</v>
      </c>
      <c r="I17" s="20">
        <f t="shared" si="1"/>
        <v>0.6</v>
      </c>
      <c r="J17" s="18">
        <v>4.9</v>
      </c>
      <c r="K17" s="18">
        <v>7</v>
      </c>
      <c r="L17" s="18">
        <v>5.8</v>
      </c>
      <c r="M17" s="18">
        <v>6.5</v>
      </c>
      <c r="N17" s="19">
        <f t="shared" si="2"/>
        <v>12.299999999999997</v>
      </c>
      <c r="O17" s="20">
        <f t="shared" si="3"/>
        <v>6.149999999999999</v>
      </c>
      <c r="P17" s="18">
        <v>7.4</v>
      </c>
      <c r="Q17" s="18">
        <v>4.5</v>
      </c>
      <c r="R17" s="18">
        <v>4.9</v>
      </c>
      <c r="S17" s="18">
        <v>5.3</v>
      </c>
      <c r="T17" s="19">
        <f t="shared" si="4"/>
        <v>10.200000000000001</v>
      </c>
      <c r="U17" s="45">
        <f t="shared" si="5"/>
        <v>5.1000000000000005</v>
      </c>
      <c r="V17" s="34">
        <f t="shared" si="6"/>
        <v>11.849999999999998</v>
      </c>
      <c r="W17" s="31" t="s">
        <v>36</v>
      </c>
    </row>
    <row r="18" spans="1:23" ht="22.5">
      <c r="A18" s="22" t="s">
        <v>26</v>
      </c>
      <c r="B18" s="21" t="s">
        <v>47</v>
      </c>
      <c r="C18" s="17" t="s">
        <v>62</v>
      </c>
      <c r="D18" s="18">
        <v>0.6</v>
      </c>
      <c r="E18" s="18">
        <v>0.6</v>
      </c>
      <c r="F18" s="18"/>
      <c r="G18" s="18"/>
      <c r="H18" s="19">
        <f>SUM(D18:E18)</f>
        <v>1.2</v>
      </c>
      <c r="I18" s="20">
        <f t="shared" si="1"/>
        <v>0.6</v>
      </c>
      <c r="J18" s="18">
        <v>4.5</v>
      </c>
      <c r="K18" s="18">
        <v>5.8</v>
      </c>
      <c r="L18" s="18">
        <v>6.8</v>
      </c>
      <c r="M18" s="18">
        <v>6.2</v>
      </c>
      <c r="N18" s="19">
        <f t="shared" si="2"/>
        <v>12</v>
      </c>
      <c r="O18" s="20">
        <f t="shared" si="3"/>
        <v>6</v>
      </c>
      <c r="P18" s="18">
        <v>5</v>
      </c>
      <c r="Q18" s="18">
        <v>7.3</v>
      </c>
      <c r="R18" s="18">
        <v>4.8</v>
      </c>
      <c r="S18" s="18">
        <v>4.9</v>
      </c>
      <c r="T18" s="19">
        <f t="shared" si="4"/>
        <v>9.899999999999999</v>
      </c>
      <c r="U18" s="45">
        <f t="shared" si="5"/>
        <v>4.949999999999999</v>
      </c>
      <c r="V18" s="34">
        <f t="shared" si="6"/>
        <v>11.549999999999999</v>
      </c>
      <c r="W18" s="31" t="s">
        <v>37</v>
      </c>
    </row>
    <row r="19" spans="1:23" ht="22.5">
      <c r="A19" s="22" t="s">
        <v>42</v>
      </c>
      <c r="B19" s="21" t="s">
        <v>58</v>
      </c>
      <c r="C19" s="17" t="s">
        <v>62</v>
      </c>
      <c r="D19" s="18">
        <v>0.5</v>
      </c>
      <c r="E19" s="18">
        <v>0.5</v>
      </c>
      <c r="F19" s="18"/>
      <c r="G19" s="18"/>
      <c r="H19" s="19">
        <f>SUM(D19:E19)</f>
        <v>1</v>
      </c>
      <c r="I19" s="20">
        <f t="shared" si="1"/>
        <v>0.5</v>
      </c>
      <c r="J19" s="18">
        <v>2</v>
      </c>
      <c r="K19" s="18">
        <v>5.3</v>
      </c>
      <c r="L19" s="18">
        <v>5.9</v>
      </c>
      <c r="M19" s="18">
        <v>5.6</v>
      </c>
      <c r="N19" s="19">
        <f t="shared" si="2"/>
        <v>10.899999999999997</v>
      </c>
      <c r="O19" s="20">
        <f t="shared" si="3"/>
        <v>5.449999999999998</v>
      </c>
      <c r="P19" s="18">
        <v>7.2</v>
      </c>
      <c r="Q19" s="18">
        <v>4.4</v>
      </c>
      <c r="R19" s="18">
        <v>4</v>
      </c>
      <c r="S19" s="18">
        <v>5.1</v>
      </c>
      <c r="T19" s="19">
        <f t="shared" si="4"/>
        <v>9.500000000000004</v>
      </c>
      <c r="U19" s="45">
        <f t="shared" si="5"/>
        <v>4.750000000000002</v>
      </c>
      <c r="V19" s="34">
        <f t="shared" si="6"/>
        <v>10.7</v>
      </c>
      <c r="W19" s="31" t="s">
        <v>38</v>
      </c>
    </row>
    <row r="20" spans="1:23" ht="22.5">
      <c r="A20" s="22" t="s">
        <v>29</v>
      </c>
      <c r="B20" s="21" t="s">
        <v>50</v>
      </c>
      <c r="C20" s="17" t="s">
        <v>62</v>
      </c>
      <c r="D20" s="18">
        <v>0.1</v>
      </c>
      <c r="E20" s="18">
        <v>0.1</v>
      </c>
      <c r="F20" s="18"/>
      <c r="G20" s="18"/>
      <c r="H20" s="19">
        <f>SUM(D20:E20)</f>
        <v>0.2</v>
      </c>
      <c r="I20" s="20">
        <f t="shared" si="1"/>
        <v>0.1</v>
      </c>
      <c r="J20" s="18">
        <v>4</v>
      </c>
      <c r="K20" s="18">
        <v>5.5</v>
      </c>
      <c r="L20" s="18">
        <v>5.8</v>
      </c>
      <c r="M20" s="18">
        <v>5.5</v>
      </c>
      <c r="N20" s="19">
        <f t="shared" si="2"/>
        <v>11</v>
      </c>
      <c r="O20" s="20">
        <f t="shared" si="3"/>
        <v>5.5</v>
      </c>
      <c r="P20" s="18">
        <v>7.1</v>
      </c>
      <c r="Q20" s="18">
        <v>4.4</v>
      </c>
      <c r="R20" s="18">
        <v>4.9</v>
      </c>
      <c r="S20" s="18">
        <v>5.1</v>
      </c>
      <c r="T20" s="19">
        <f t="shared" si="4"/>
        <v>10.000000000000002</v>
      </c>
      <c r="U20" s="45">
        <f t="shared" si="5"/>
        <v>5.000000000000001</v>
      </c>
      <c r="V20" s="34">
        <f t="shared" si="6"/>
        <v>10.600000000000001</v>
      </c>
      <c r="W20" s="31" t="s">
        <v>39</v>
      </c>
    </row>
    <row r="21" spans="1:23" ht="15">
      <c r="A21" s="5"/>
      <c r="B21" s="11"/>
      <c r="C21" s="5"/>
      <c r="D21" s="5"/>
      <c r="E21" s="5"/>
      <c r="F21" s="14"/>
      <c r="G21" s="5"/>
      <c r="H21" s="5"/>
      <c r="I21" s="14"/>
      <c r="J21" s="1"/>
      <c r="K21" s="1"/>
      <c r="L21" s="1"/>
      <c r="M21" s="1"/>
      <c r="N21" s="5"/>
      <c r="O21" s="8"/>
      <c r="P21" s="1"/>
      <c r="Q21" s="1"/>
      <c r="R21" s="1"/>
      <c r="S21" s="1"/>
      <c r="T21" s="5"/>
      <c r="U21" s="8"/>
      <c r="V21" s="7"/>
      <c r="W21" s="1"/>
    </row>
  </sheetData>
  <sheetProtection/>
  <mergeCells count="14">
    <mergeCell ref="N4:N5"/>
    <mergeCell ref="A4:A5"/>
    <mergeCell ref="B4:B5"/>
    <mergeCell ref="C4:C5"/>
    <mergeCell ref="V4:V5"/>
    <mergeCell ref="W4:W5"/>
    <mergeCell ref="D4:G4"/>
    <mergeCell ref="O4:O5"/>
    <mergeCell ref="P4:S4"/>
    <mergeCell ref="T4:T5"/>
    <mergeCell ref="U4:U5"/>
    <mergeCell ref="H4:H5"/>
    <mergeCell ref="I4:I5"/>
    <mergeCell ref="J4:M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workbookViewId="0" topLeftCell="A1">
      <selection activeCell="A2" sqref="A2"/>
    </sheetView>
  </sheetViews>
  <sheetFormatPr defaultColWidth="9.00390625" defaultRowHeight="14.25"/>
  <cols>
    <col min="1" max="1" width="4.375" style="0" customWidth="1"/>
    <col min="2" max="2" width="14.625" style="0" bestFit="1" customWidth="1"/>
    <col min="3" max="3" width="15.375" style="0" customWidth="1"/>
    <col min="4" max="8" width="0" style="0" hidden="1" customWidth="1"/>
    <col min="9" max="9" width="8.875" style="0" customWidth="1"/>
    <col min="10" max="15" width="0" style="0" hidden="1" customWidth="1"/>
    <col min="16" max="16" width="7.75390625" style="0" customWidth="1"/>
    <col min="17" max="20" width="4.375" style="0" hidden="1" customWidth="1"/>
    <col min="21" max="21" width="5.375" style="0" hidden="1" customWidth="1"/>
    <col min="22" max="22" width="8.25390625" style="0" customWidth="1"/>
    <col min="23" max="23" width="0" style="0" hidden="1" customWidth="1"/>
    <col min="25" max="34" width="0" style="0" hidden="1" customWidth="1"/>
    <col min="36" max="40" width="0" style="0" hidden="1" customWidth="1"/>
    <col min="42" max="46" width="0" style="0" hidden="1" customWidth="1"/>
    <col min="48" max="48" width="0" style="0" hidden="1" customWidth="1"/>
    <col min="51" max="51" width="7.25390625" style="0" customWidth="1"/>
  </cols>
  <sheetData>
    <row r="1" spans="1:24" ht="15">
      <c r="A1" s="5"/>
      <c r="B1" s="11"/>
      <c r="C1" s="5"/>
      <c r="D1" s="5"/>
      <c r="E1" s="5"/>
      <c r="F1" s="14"/>
      <c r="G1" s="5"/>
      <c r="H1" s="5"/>
      <c r="I1" s="14"/>
      <c r="J1" s="15"/>
      <c r="K1" s="1"/>
      <c r="L1" s="1"/>
      <c r="M1" s="1"/>
      <c r="N1" s="1"/>
      <c r="O1" s="5"/>
      <c r="P1" s="8"/>
      <c r="Q1" s="1"/>
      <c r="R1" s="1"/>
      <c r="S1" s="1"/>
      <c r="T1" s="1"/>
      <c r="U1" s="5"/>
      <c r="V1" s="8"/>
      <c r="W1" s="8"/>
      <c r="X1" s="7"/>
    </row>
    <row r="2" spans="1:24" ht="18">
      <c r="A2" s="63" t="s">
        <v>226</v>
      </c>
      <c r="B2" s="11"/>
      <c r="C2" s="5"/>
      <c r="D2" s="5"/>
      <c r="E2" s="5"/>
      <c r="F2" s="14"/>
      <c r="G2" s="5"/>
      <c r="H2" s="5"/>
      <c r="I2" s="14"/>
      <c r="J2" s="15"/>
      <c r="K2" s="1"/>
      <c r="L2" s="1"/>
      <c r="M2" s="1"/>
      <c r="N2" s="1"/>
      <c r="O2" s="5"/>
      <c r="P2" s="8"/>
      <c r="Q2" s="1"/>
      <c r="R2" s="1"/>
      <c r="S2" s="1"/>
      <c r="T2" s="1"/>
      <c r="U2" s="5"/>
      <c r="V2" s="8"/>
      <c r="W2" s="8"/>
      <c r="X2" s="7"/>
    </row>
    <row r="3" spans="1:24" ht="15">
      <c r="A3" s="5"/>
      <c r="B3" s="11"/>
      <c r="C3" s="5"/>
      <c r="D3" s="5"/>
      <c r="E3" s="5"/>
      <c r="F3" s="14"/>
      <c r="G3" s="5"/>
      <c r="H3" s="5"/>
      <c r="I3" s="14"/>
      <c r="J3" s="15"/>
      <c r="K3" s="1"/>
      <c r="L3" s="1"/>
      <c r="M3" s="1"/>
      <c r="N3" s="1"/>
      <c r="O3" s="5"/>
      <c r="P3" s="8"/>
      <c r="Q3" s="1"/>
      <c r="R3" s="1"/>
      <c r="S3" s="1"/>
      <c r="T3" s="1"/>
      <c r="U3" s="5"/>
      <c r="V3" s="8"/>
      <c r="W3" s="8"/>
      <c r="X3" s="7"/>
    </row>
    <row r="4" spans="1:51" ht="14.25">
      <c r="A4" s="79" t="s">
        <v>1</v>
      </c>
      <c r="B4" s="75" t="s">
        <v>0</v>
      </c>
      <c r="C4" s="82" t="s">
        <v>3</v>
      </c>
      <c r="D4" s="68" t="s">
        <v>18</v>
      </c>
      <c r="E4" s="69"/>
      <c r="F4" s="69"/>
      <c r="G4" s="70"/>
      <c r="H4" s="73" t="s">
        <v>2</v>
      </c>
      <c r="I4" s="84" t="s">
        <v>221</v>
      </c>
      <c r="J4" s="86"/>
      <c r="K4" s="88" t="s">
        <v>18</v>
      </c>
      <c r="L4" s="88"/>
      <c r="M4" s="88"/>
      <c r="N4" s="88"/>
      <c r="O4" s="89" t="s">
        <v>2</v>
      </c>
      <c r="P4" s="84" t="s">
        <v>222</v>
      </c>
      <c r="Q4" s="88" t="s">
        <v>18</v>
      </c>
      <c r="R4" s="88"/>
      <c r="S4" s="88"/>
      <c r="T4" s="88"/>
      <c r="U4" s="89" t="s">
        <v>2</v>
      </c>
      <c r="V4" s="84" t="s">
        <v>223</v>
      </c>
      <c r="W4" s="30"/>
      <c r="X4" s="90" t="s">
        <v>186</v>
      </c>
      <c r="Z4" s="79" t="s">
        <v>1</v>
      </c>
      <c r="AA4" s="75" t="s">
        <v>0</v>
      </c>
      <c r="AB4" s="82" t="s">
        <v>3</v>
      </c>
      <c r="AC4" s="91" t="s">
        <v>19</v>
      </c>
      <c r="AD4" s="92"/>
      <c r="AE4" s="92"/>
      <c r="AF4" s="92"/>
      <c r="AG4" s="92"/>
      <c r="AH4" s="93"/>
      <c r="AI4" s="97" t="s">
        <v>185</v>
      </c>
      <c r="AJ4" s="88" t="s">
        <v>19</v>
      </c>
      <c r="AK4" s="88"/>
      <c r="AL4" s="88"/>
      <c r="AM4" s="88"/>
      <c r="AN4" s="89" t="s">
        <v>2</v>
      </c>
      <c r="AO4" s="94" t="s">
        <v>183</v>
      </c>
      <c r="AP4" s="88" t="s">
        <v>19</v>
      </c>
      <c r="AQ4" s="88"/>
      <c r="AR4" s="88"/>
      <c r="AS4" s="88"/>
      <c r="AT4" s="89" t="s">
        <v>2</v>
      </c>
      <c r="AU4" s="94" t="s">
        <v>184</v>
      </c>
      <c r="AV4" s="30"/>
      <c r="AW4" s="90" t="s">
        <v>187</v>
      </c>
      <c r="AX4" s="95" t="s">
        <v>171</v>
      </c>
      <c r="AY4" s="96" t="s">
        <v>4</v>
      </c>
    </row>
    <row r="5" spans="1:51" ht="14.25">
      <c r="A5" s="80"/>
      <c r="B5" s="81"/>
      <c r="C5" s="83"/>
      <c r="D5" s="3" t="s">
        <v>20</v>
      </c>
      <c r="E5" s="3" t="s">
        <v>21</v>
      </c>
      <c r="F5" s="3" t="s">
        <v>22</v>
      </c>
      <c r="G5" s="3" t="s">
        <v>23</v>
      </c>
      <c r="H5" s="74"/>
      <c r="I5" s="85"/>
      <c r="J5" s="87"/>
      <c r="K5" s="3" t="s">
        <v>9</v>
      </c>
      <c r="L5" s="3" t="s">
        <v>10</v>
      </c>
      <c r="M5" s="3" t="s">
        <v>11</v>
      </c>
      <c r="N5" s="3" t="s">
        <v>12</v>
      </c>
      <c r="O5" s="89"/>
      <c r="P5" s="85"/>
      <c r="Q5" s="3" t="s">
        <v>13</v>
      </c>
      <c r="R5" s="3" t="s">
        <v>14</v>
      </c>
      <c r="S5" s="3" t="s">
        <v>15</v>
      </c>
      <c r="T5" s="3" t="s">
        <v>16</v>
      </c>
      <c r="U5" s="89"/>
      <c r="V5" s="85"/>
      <c r="W5" s="30"/>
      <c r="X5" s="90"/>
      <c r="Z5" s="80"/>
      <c r="AA5" s="81"/>
      <c r="AB5" s="83"/>
      <c r="AC5" s="13" t="s">
        <v>5</v>
      </c>
      <c r="AD5" s="13" t="s">
        <v>6</v>
      </c>
      <c r="AE5" s="12" t="s">
        <v>2</v>
      </c>
      <c r="AF5" s="13" t="s">
        <v>7</v>
      </c>
      <c r="AG5" s="13" t="s">
        <v>8</v>
      </c>
      <c r="AH5" s="12" t="s">
        <v>2</v>
      </c>
      <c r="AI5" s="98"/>
      <c r="AJ5" s="3" t="s">
        <v>9</v>
      </c>
      <c r="AK5" s="3" t="s">
        <v>10</v>
      </c>
      <c r="AL5" s="3" t="s">
        <v>11</v>
      </c>
      <c r="AM5" s="3" t="s">
        <v>12</v>
      </c>
      <c r="AN5" s="89"/>
      <c r="AO5" s="94"/>
      <c r="AP5" s="3" t="s">
        <v>13</v>
      </c>
      <c r="AQ5" s="3" t="s">
        <v>14</v>
      </c>
      <c r="AR5" s="3" t="s">
        <v>15</v>
      </c>
      <c r="AS5" s="3" t="s">
        <v>16</v>
      </c>
      <c r="AT5" s="89"/>
      <c r="AU5" s="94"/>
      <c r="AV5" s="30"/>
      <c r="AW5" s="90"/>
      <c r="AX5" s="95"/>
      <c r="AY5" s="96"/>
    </row>
    <row r="6" spans="1:51" ht="24.75" customHeight="1">
      <c r="A6" s="22" t="s">
        <v>31</v>
      </c>
      <c r="B6" s="21" t="s">
        <v>85</v>
      </c>
      <c r="C6" s="17" t="s">
        <v>108</v>
      </c>
      <c r="D6" s="25">
        <v>3.1</v>
      </c>
      <c r="E6" s="25">
        <v>3.1</v>
      </c>
      <c r="F6" s="25"/>
      <c r="G6" s="25"/>
      <c r="H6" s="26">
        <f aca="true" t="shared" si="0" ref="H6:H32">SUM(D6:E6)</f>
        <v>6.2</v>
      </c>
      <c r="I6" s="33">
        <f aca="true" t="shared" si="1" ref="I6:I32">SUM(H6/2)</f>
        <v>3.1</v>
      </c>
      <c r="J6" s="27"/>
      <c r="K6" s="25">
        <v>8.5</v>
      </c>
      <c r="L6" s="25">
        <v>8.3</v>
      </c>
      <c r="M6" s="25">
        <v>8.1</v>
      </c>
      <c r="N6" s="25">
        <v>8</v>
      </c>
      <c r="O6" s="26">
        <f aca="true" t="shared" si="2" ref="O6:O32">SUM(K6:N6)-MIN(K6:N6)-MAX(K6:N6)</f>
        <v>16.4</v>
      </c>
      <c r="P6" s="33">
        <f aca="true" t="shared" si="3" ref="P6:P32">SUM(O6/2)</f>
        <v>8.2</v>
      </c>
      <c r="Q6" s="25">
        <v>8.8</v>
      </c>
      <c r="R6" s="25">
        <v>7.9</v>
      </c>
      <c r="S6" s="25">
        <v>8.5</v>
      </c>
      <c r="T6" s="25">
        <v>8.7</v>
      </c>
      <c r="U6" s="26">
        <f aca="true" t="shared" si="4" ref="U6:U32">SUM(Q6:T6)-MIN(Q6:T6)-MAX(Q6:T6)</f>
        <v>17.200000000000006</v>
      </c>
      <c r="V6" s="33">
        <f aca="true" t="shared" si="5" ref="V6:V32">SUM(U6/2)</f>
        <v>8.600000000000003</v>
      </c>
      <c r="W6" s="27"/>
      <c r="X6" s="34">
        <f aca="true" t="shared" si="6" ref="X6:X19">SUM(I6,P6,V6)</f>
        <v>19.900000000000002</v>
      </c>
      <c r="Z6" s="22" t="s">
        <v>31</v>
      </c>
      <c r="AA6" s="21" t="s">
        <v>85</v>
      </c>
      <c r="AB6" s="17" t="s">
        <v>108</v>
      </c>
      <c r="AC6" s="25">
        <v>2.5</v>
      </c>
      <c r="AD6" s="25">
        <v>2.5</v>
      </c>
      <c r="AE6" s="26">
        <f aca="true" t="shared" si="7" ref="AE6:AE32">SUM((AC6+AD6)/2)</f>
        <v>2.5</v>
      </c>
      <c r="AF6" s="25">
        <v>3.2</v>
      </c>
      <c r="AG6" s="25">
        <v>3.7</v>
      </c>
      <c r="AH6" s="26">
        <f aca="true" t="shared" si="8" ref="AH6:AH32">SUM((AF6+AG6)/2)</f>
        <v>3.45</v>
      </c>
      <c r="AI6" s="33">
        <f aca="true" t="shared" si="9" ref="AI6:AI32">SUM((AE6+AH6)/2)</f>
        <v>2.975</v>
      </c>
      <c r="AJ6" s="25">
        <v>7.3</v>
      </c>
      <c r="AK6" s="25">
        <v>6.7</v>
      </c>
      <c r="AL6" s="25">
        <v>6.5</v>
      </c>
      <c r="AM6" s="25">
        <v>7.2</v>
      </c>
      <c r="AN6" s="26">
        <f aca="true" t="shared" si="10" ref="AN6:AN32">SUM(AJ6:AM6)-MIN(AJ6:AM6)-MAX(AJ6:AM6)</f>
        <v>13.899999999999999</v>
      </c>
      <c r="AO6" s="33">
        <f aca="true" t="shared" si="11" ref="AO6:AO32">SUM(AN6/2)</f>
        <v>6.949999999999999</v>
      </c>
      <c r="AP6" s="59">
        <v>7</v>
      </c>
      <c r="AQ6" s="59">
        <v>8.1</v>
      </c>
      <c r="AR6" s="59">
        <v>7.5</v>
      </c>
      <c r="AS6" s="59">
        <v>6.2</v>
      </c>
      <c r="AT6" s="58">
        <f aca="true" t="shared" si="12" ref="AT6:AT32">SUM(AP6:AS6)-MIN(AP6:AS6)-MAX(AP6:AS6)</f>
        <v>14.500000000000002</v>
      </c>
      <c r="AU6" s="33">
        <f aca="true" t="shared" si="13" ref="AU6:AU32">SUM(AT6/2)</f>
        <v>7.250000000000001</v>
      </c>
      <c r="AV6" s="27"/>
      <c r="AW6" s="34">
        <f aca="true" t="shared" si="14" ref="AW6:AW19">SUM(AI6,AO6,AU6)</f>
        <v>17.175</v>
      </c>
      <c r="AX6" s="34">
        <f aca="true" t="shared" si="15" ref="AX6:AX32">SUM(X6,AW6)</f>
        <v>37.075</v>
      </c>
      <c r="AY6" s="29" t="s">
        <v>25</v>
      </c>
    </row>
    <row r="7" spans="1:51" ht="24.75" customHeight="1">
      <c r="A7" s="22" t="s">
        <v>28</v>
      </c>
      <c r="B7" s="21" t="s">
        <v>83</v>
      </c>
      <c r="C7" s="17" t="s">
        <v>108</v>
      </c>
      <c r="D7" s="25">
        <v>3.3</v>
      </c>
      <c r="E7" s="25">
        <v>3.3</v>
      </c>
      <c r="F7" s="25"/>
      <c r="G7" s="25"/>
      <c r="H7" s="26">
        <f t="shared" si="0"/>
        <v>6.6</v>
      </c>
      <c r="I7" s="33">
        <f t="shared" si="1"/>
        <v>3.3</v>
      </c>
      <c r="J7" s="27"/>
      <c r="K7" s="25">
        <v>7.8</v>
      </c>
      <c r="L7" s="25">
        <v>7.4</v>
      </c>
      <c r="M7" s="25">
        <v>7.9</v>
      </c>
      <c r="N7" s="25">
        <v>8.4</v>
      </c>
      <c r="O7" s="26">
        <f t="shared" si="2"/>
        <v>15.700000000000001</v>
      </c>
      <c r="P7" s="33">
        <f t="shared" si="3"/>
        <v>7.8500000000000005</v>
      </c>
      <c r="Q7" s="25">
        <v>8.3</v>
      </c>
      <c r="R7" s="25">
        <v>7.6</v>
      </c>
      <c r="S7" s="25">
        <v>8.8</v>
      </c>
      <c r="T7" s="25">
        <v>7.4</v>
      </c>
      <c r="U7" s="26">
        <f t="shared" si="4"/>
        <v>15.900000000000002</v>
      </c>
      <c r="V7" s="33">
        <f t="shared" si="5"/>
        <v>7.950000000000001</v>
      </c>
      <c r="W7" s="27"/>
      <c r="X7" s="34">
        <f t="shared" si="6"/>
        <v>19.1</v>
      </c>
      <c r="Z7" s="22" t="s">
        <v>28</v>
      </c>
      <c r="AA7" s="21" t="s">
        <v>83</v>
      </c>
      <c r="AB7" s="17" t="s">
        <v>108</v>
      </c>
      <c r="AC7" s="25">
        <v>2.9</v>
      </c>
      <c r="AD7" s="25">
        <v>2.9</v>
      </c>
      <c r="AE7" s="26">
        <f t="shared" si="7"/>
        <v>2.9</v>
      </c>
      <c r="AF7" s="25">
        <v>3.4</v>
      </c>
      <c r="AG7" s="25">
        <v>3.4</v>
      </c>
      <c r="AH7" s="26">
        <f t="shared" si="8"/>
        <v>3.4</v>
      </c>
      <c r="AI7" s="33">
        <f t="shared" si="9"/>
        <v>3.15</v>
      </c>
      <c r="AJ7" s="25">
        <v>6.7</v>
      </c>
      <c r="AK7" s="25">
        <v>6.8</v>
      </c>
      <c r="AL7" s="25">
        <v>7.2</v>
      </c>
      <c r="AM7" s="25">
        <v>7.4</v>
      </c>
      <c r="AN7" s="26">
        <f t="shared" si="10"/>
        <v>14.000000000000002</v>
      </c>
      <c r="AO7" s="33">
        <f t="shared" si="11"/>
        <v>7.000000000000001</v>
      </c>
      <c r="AP7" s="59">
        <v>6</v>
      </c>
      <c r="AQ7" s="59">
        <v>8.9</v>
      </c>
      <c r="AR7" s="59">
        <v>5.8</v>
      </c>
      <c r="AS7" s="59">
        <v>6.9</v>
      </c>
      <c r="AT7" s="58">
        <f t="shared" si="12"/>
        <v>12.9</v>
      </c>
      <c r="AU7" s="33">
        <f t="shared" si="13"/>
        <v>6.45</v>
      </c>
      <c r="AV7" s="27"/>
      <c r="AW7" s="34">
        <f t="shared" si="14"/>
        <v>16.6</v>
      </c>
      <c r="AX7" s="34">
        <f t="shared" si="15"/>
        <v>35.7</v>
      </c>
      <c r="AY7" s="29" t="s">
        <v>26</v>
      </c>
    </row>
    <row r="8" spans="1:51" ht="24.75" customHeight="1">
      <c r="A8" s="22" t="s">
        <v>40</v>
      </c>
      <c r="B8" s="21" t="s">
        <v>93</v>
      </c>
      <c r="C8" s="17" t="s">
        <v>105</v>
      </c>
      <c r="D8" s="25">
        <v>2.9</v>
      </c>
      <c r="E8" s="25">
        <v>2.9</v>
      </c>
      <c r="F8" s="25"/>
      <c r="G8" s="25"/>
      <c r="H8" s="26">
        <f t="shared" si="0"/>
        <v>5.8</v>
      </c>
      <c r="I8" s="33">
        <f t="shared" si="1"/>
        <v>2.9</v>
      </c>
      <c r="J8" s="27"/>
      <c r="K8" s="25">
        <v>7.6</v>
      </c>
      <c r="L8" s="25">
        <v>8</v>
      </c>
      <c r="M8" s="25">
        <v>7.1</v>
      </c>
      <c r="N8" s="25">
        <v>8.4</v>
      </c>
      <c r="O8" s="26">
        <f t="shared" si="2"/>
        <v>15.6</v>
      </c>
      <c r="P8" s="33">
        <f t="shared" si="3"/>
        <v>7.8</v>
      </c>
      <c r="Q8" s="25">
        <v>7.5</v>
      </c>
      <c r="R8" s="25">
        <v>9.2</v>
      </c>
      <c r="S8" s="25">
        <v>7.4</v>
      </c>
      <c r="T8" s="25">
        <v>7.2</v>
      </c>
      <c r="U8" s="26">
        <f t="shared" si="4"/>
        <v>14.900000000000002</v>
      </c>
      <c r="V8" s="33">
        <f t="shared" si="5"/>
        <v>7.450000000000001</v>
      </c>
      <c r="W8" s="27"/>
      <c r="X8" s="34">
        <f t="shared" si="6"/>
        <v>18.15</v>
      </c>
      <c r="Z8" s="22" t="s">
        <v>40</v>
      </c>
      <c r="AA8" s="21" t="s">
        <v>93</v>
      </c>
      <c r="AB8" s="17" t="s">
        <v>105</v>
      </c>
      <c r="AC8" s="25">
        <v>1.9</v>
      </c>
      <c r="AD8" s="25">
        <v>1.9</v>
      </c>
      <c r="AE8" s="26">
        <f t="shared" si="7"/>
        <v>1.9</v>
      </c>
      <c r="AF8" s="25">
        <v>4.6</v>
      </c>
      <c r="AG8" s="25">
        <v>5.1</v>
      </c>
      <c r="AH8" s="26">
        <f t="shared" si="8"/>
        <v>4.85</v>
      </c>
      <c r="AI8" s="33">
        <f t="shared" si="9"/>
        <v>3.375</v>
      </c>
      <c r="AJ8" s="25">
        <v>7.2</v>
      </c>
      <c r="AK8" s="25">
        <v>7.3</v>
      </c>
      <c r="AL8" s="25">
        <v>6.9</v>
      </c>
      <c r="AM8" s="25">
        <v>6.9</v>
      </c>
      <c r="AN8" s="26">
        <f t="shared" si="10"/>
        <v>14.099999999999998</v>
      </c>
      <c r="AO8" s="33">
        <f t="shared" si="11"/>
        <v>7.049999999999999</v>
      </c>
      <c r="AP8" s="59">
        <v>8.9</v>
      </c>
      <c r="AQ8" s="59">
        <v>6</v>
      </c>
      <c r="AR8" s="59">
        <v>6.7</v>
      </c>
      <c r="AS8" s="59">
        <v>7.2</v>
      </c>
      <c r="AT8" s="58">
        <f t="shared" si="12"/>
        <v>13.9</v>
      </c>
      <c r="AU8" s="33">
        <f t="shared" si="13"/>
        <v>6.95</v>
      </c>
      <c r="AV8" s="27"/>
      <c r="AW8" s="34">
        <f t="shared" si="14"/>
        <v>17.375</v>
      </c>
      <c r="AX8" s="34">
        <f t="shared" si="15"/>
        <v>35.525</v>
      </c>
      <c r="AY8" s="29" t="s">
        <v>27</v>
      </c>
    </row>
    <row r="9" spans="1:51" ht="24.75" customHeight="1">
      <c r="A9" s="22" t="s">
        <v>32</v>
      </c>
      <c r="B9" s="21" t="s">
        <v>86</v>
      </c>
      <c r="C9" s="17" t="s">
        <v>65</v>
      </c>
      <c r="D9" s="25">
        <v>3.2</v>
      </c>
      <c r="E9" s="25">
        <v>3.2</v>
      </c>
      <c r="F9" s="25"/>
      <c r="G9" s="25"/>
      <c r="H9" s="26">
        <f t="shared" si="0"/>
        <v>6.4</v>
      </c>
      <c r="I9" s="33">
        <f t="shared" si="1"/>
        <v>3.2</v>
      </c>
      <c r="J9" s="27"/>
      <c r="K9" s="25">
        <v>7.6</v>
      </c>
      <c r="L9" s="25">
        <v>7.3</v>
      </c>
      <c r="M9" s="25">
        <v>7.1</v>
      </c>
      <c r="N9" s="25">
        <v>8</v>
      </c>
      <c r="O9" s="26">
        <f t="shared" si="2"/>
        <v>14.899999999999999</v>
      </c>
      <c r="P9" s="33">
        <f t="shared" si="3"/>
        <v>7.449999999999999</v>
      </c>
      <c r="Q9" s="25">
        <v>8.9</v>
      </c>
      <c r="R9" s="25">
        <v>7.3</v>
      </c>
      <c r="S9" s="25">
        <v>7.4</v>
      </c>
      <c r="T9" s="25">
        <v>7.2</v>
      </c>
      <c r="U9" s="26">
        <f t="shared" si="4"/>
        <v>14.700000000000001</v>
      </c>
      <c r="V9" s="33">
        <f t="shared" si="5"/>
        <v>7.3500000000000005</v>
      </c>
      <c r="W9" s="27"/>
      <c r="X9" s="34">
        <f t="shared" si="6"/>
        <v>18</v>
      </c>
      <c r="Z9" s="22" t="s">
        <v>32</v>
      </c>
      <c r="AA9" s="21" t="s">
        <v>86</v>
      </c>
      <c r="AB9" s="17" t="s">
        <v>65</v>
      </c>
      <c r="AC9" s="25">
        <v>2.3</v>
      </c>
      <c r="AD9" s="25">
        <v>2.6</v>
      </c>
      <c r="AE9" s="26">
        <f t="shared" si="7"/>
        <v>2.45</v>
      </c>
      <c r="AF9" s="25">
        <v>3.5</v>
      </c>
      <c r="AG9" s="25">
        <v>4</v>
      </c>
      <c r="AH9" s="26">
        <f t="shared" si="8"/>
        <v>3.75</v>
      </c>
      <c r="AI9" s="33">
        <f t="shared" si="9"/>
        <v>3.1</v>
      </c>
      <c r="AJ9" s="25">
        <v>6.6</v>
      </c>
      <c r="AK9" s="25">
        <v>6.6</v>
      </c>
      <c r="AL9" s="25">
        <v>7.3</v>
      </c>
      <c r="AM9" s="25">
        <v>7.5</v>
      </c>
      <c r="AN9" s="26">
        <f t="shared" si="10"/>
        <v>13.899999999999999</v>
      </c>
      <c r="AO9" s="33">
        <f t="shared" si="11"/>
        <v>6.949999999999999</v>
      </c>
      <c r="AP9" s="59">
        <v>8.4</v>
      </c>
      <c r="AQ9" s="59">
        <v>7.1</v>
      </c>
      <c r="AR9" s="59">
        <v>7.4</v>
      </c>
      <c r="AS9" s="59">
        <v>6.6</v>
      </c>
      <c r="AT9" s="58">
        <f t="shared" si="12"/>
        <v>14.499999999999998</v>
      </c>
      <c r="AU9" s="33">
        <f t="shared" si="13"/>
        <v>7.249999999999999</v>
      </c>
      <c r="AV9" s="27"/>
      <c r="AW9" s="34">
        <f t="shared" si="14"/>
        <v>17.299999999999997</v>
      </c>
      <c r="AX9" s="34">
        <f t="shared" si="15"/>
        <v>35.3</v>
      </c>
      <c r="AY9" s="43" t="s">
        <v>28</v>
      </c>
    </row>
    <row r="10" spans="1:51" ht="24.75" customHeight="1">
      <c r="A10" s="22" t="s">
        <v>44</v>
      </c>
      <c r="B10" s="21" t="s">
        <v>95</v>
      </c>
      <c r="C10" s="17" t="s">
        <v>108</v>
      </c>
      <c r="D10" s="25">
        <v>3</v>
      </c>
      <c r="E10" s="25">
        <v>3</v>
      </c>
      <c r="F10" s="25"/>
      <c r="G10" s="25"/>
      <c r="H10" s="26">
        <f t="shared" si="0"/>
        <v>6</v>
      </c>
      <c r="I10" s="33">
        <f t="shared" si="1"/>
        <v>3</v>
      </c>
      <c r="J10" s="27"/>
      <c r="K10" s="25">
        <v>8.3</v>
      </c>
      <c r="L10" s="25">
        <v>7.5</v>
      </c>
      <c r="M10" s="25">
        <v>7</v>
      </c>
      <c r="N10" s="25">
        <v>7.5</v>
      </c>
      <c r="O10" s="26">
        <f t="shared" si="2"/>
        <v>15</v>
      </c>
      <c r="P10" s="33">
        <f t="shared" si="3"/>
        <v>7.5</v>
      </c>
      <c r="Q10" s="25">
        <v>7.3</v>
      </c>
      <c r="R10" s="25">
        <v>7.9</v>
      </c>
      <c r="S10" s="25">
        <v>7.4</v>
      </c>
      <c r="T10" s="25">
        <v>8.7</v>
      </c>
      <c r="U10" s="26">
        <f t="shared" si="4"/>
        <v>15.3</v>
      </c>
      <c r="V10" s="33">
        <f t="shared" si="5"/>
        <v>7.65</v>
      </c>
      <c r="W10" s="27"/>
      <c r="X10" s="34">
        <f t="shared" si="6"/>
        <v>18.15</v>
      </c>
      <c r="Z10" s="22" t="s">
        <v>44</v>
      </c>
      <c r="AA10" s="21" t="s">
        <v>95</v>
      </c>
      <c r="AB10" s="17" t="s">
        <v>108</v>
      </c>
      <c r="AC10" s="25">
        <v>1.7</v>
      </c>
      <c r="AD10" s="25">
        <v>1.5</v>
      </c>
      <c r="AE10" s="26">
        <f t="shared" si="7"/>
        <v>1.6</v>
      </c>
      <c r="AF10" s="25">
        <v>3.3</v>
      </c>
      <c r="AG10" s="25">
        <v>3.7</v>
      </c>
      <c r="AH10" s="26">
        <f t="shared" si="8"/>
        <v>3.5</v>
      </c>
      <c r="AI10" s="33">
        <f t="shared" si="9"/>
        <v>2.55</v>
      </c>
      <c r="AJ10" s="25">
        <v>6.7</v>
      </c>
      <c r="AK10" s="25">
        <v>7.2</v>
      </c>
      <c r="AL10" s="25">
        <v>7</v>
      </c>
      <c r="AM10" s="25">
        <v>7.2</v>
      </c>
      <c r="AN10" s="26">
        <f t="shared" si="10"/>
        <v>14.2</v>
      </c>
      <c r="AO10" s="33">
        <f t="shared" si="11"/>
        <v>7.1</v>
      </c>
      <c r="AP10" s="59">
        <v>8.9</v>
      </c>
      <c r="AQ10" s="59">
        <v>6.6</v>
      </c>
      <c r="AR10" s="59">
        <v>7</v>
      </c>
      <c r="AS10" s="59">
        <v>6.8</v>
      </c>
      <c r="AT10" s="58">
        <f t="shared" si="12"/>
        <v>13.800000000000002</v>
      </c>
      <c r="AU10" s="33">
        <f t="shared" si="13"/>
        <v>6.900000000000001</v>
      </c>
      <c r="AV10" s="27"/>
      <c r="AW10" s="34">
        <f t="shared" si="14"/>
        <v>16.55</v>
      </c>
      <c r="AX10" s="34">
        <f t="shared" si="15"/>
        <v>34.7</v>
      </c>
      <c r="AY10" s="43" t="s">
        <v>29</v>
      </c>
    </row>
    <row r="11" spans="1:51" ht="24.75" customHeight="1">
      <c r="A11" s="22" t="s">
        <v>34</v>
      </c>
      <c r="B11" s="21" t="s">
        <v>166</v>
      </c>
      <c r="C11" s="17" t="s">
        <v>109</v>
      </c>
      <c r="D11" s="25">
        <v>2.4</v>
      </c>
      <c r="E11" s="25">
        <v>2.4</v>
      </c>
      <c r="F11" s="25"/>
      <c r="G11" s="25"/>
      <c r="H11" s="26">
        <f t="shared" si="0"/>
        <v>4.8</v>
      </c>
      <c r="I11" s="33">
        <f t="shared" si="1"/>
        <v>2.4</v>
      </c>
      <c r="J11" s="27"/>
      <c r="K11" s="25">
        <v>7.3</v>
      </c>
      <c r="L11" s="25">
        <v>8.3</v>
      </c>
      <c r="M11" s="25">
        <v>8.1</v>
      </c>
      <c r="N11" s="25">
        <v>7.4</v>
      </c>
      <c r="O11" s="26">
        <f t="shared" si="2"/>
        <v>15.5</v>
      </c>
      <c r="P11" s="33">
        <f t="shared" si="3"/>
        <v>7.75</v>
      </c>
      <c r="Q11" s="25">
        <v>7.7</v>
      </c>
      <c r="R11" s="25">
        <v>7.3</v>
      </c>
      <c r="S11" s="25">
        <v>7.2</v>
      </c>
      <c r="T11" s="25">
        <v>8.6</v>
      </c>
      <c r="U11" s="26">
        <f t="shared" si="4"/>
        <v>14.999999999999998</v>
      </c>
      <c r="V11" s="33">
        <f t="shared" si="5"/>
        <v>7.499999999999999</v>
      </c>
      <c r="W11" s="27"/>
      <c r="X11" s="34">
        <f t="shared" si="6"/>
        <v>17.65</v>
      </c>
      <c r="Z11" s="22" t="s">
        <v>34</v>
      </c>
      <c r="AA11" s="21" t="s">
        <v>166</v>
      </c>
      <c r="AB11" s="17" t="s">
        <v>109</v>
      </c>
      <c r="AC11" s="25">
        <v>1.1</v>
      </c>
      <c r="AD11" s="25">
        <v>1</v>
      </c>
      <c r="AE11" s="26">
        <f t="shared" si="7"/>
        <v>1.05</v>
      </c>
      <c r="AF11" s="25">
        <v>4.3</v>
      </c>
      <c r="AG11" s="25">
        <v>3.9</v>
      </c>
      <c r="AH11" s="26">
        <f t="shared" si="8"/>
        <v>4.1</v>
      </c>
      <c r="AI11" s="33">
        <f t="shared" si="9"/>
        <v>2.5749999999999997</v>
      </c>
      <c r="AJ11" s="25">
        <v>6.4</v>
      </c>
      <c r="AK11" s="25">
        <v>6.9</v>
      </c>
      <c r="AL11" s="25">
        <v>6.5</v>
      </c>
      <c r="AM11" s="25">
        <v>7.4</v>
      </c>
      <c r="AN11" s="26">
        <f t="shared" si="10"/>
        <v>13.400000000000004</v>
      </c>
      <c r="AO11" s="33">
        <f t="shared" si="11"/>
        <v>6.700000000000002</v>
      </c>
      <c r="AP11" s="59">
        <v>7.6</v>
      </c>
      <c r="AQ11" s="59">
        <v>6.7</v>
      </c>
      <c r="AR11" s="59">
        <v>7.6</v>
      </c>
      <c r="AS11" s="59">
        <v>6.4</v>
      </c>
      <c r="AT11" s="58">
        <f t="shared" si="12"/>
        <v>14.299999999999999</v>
      </c>
      <c r="AU11" s="33">
        <f t="shared" si="13"/>
        <v>7.1499999999999995</v>
      </c>
      <c r="AV11" s="27"/>
      <c r="AW11" s="34">
        <f t="shared" si="14"/>
        <v>16.425</v>
      </c>
      <c r="AX11" s="34">
        <f t="shared" si="15"/>
        <v>34.075</v>
      </c>
      <c r="AY11" s="43" t="s">
        <v>30</v>
      </c>
    </row>
    <row r="12" spans="1:51" ht="24.75" customHeight="1">
      <c r="A12" s="22" t="s">
        <v>77</v>
      </c>
      <c r="B12" s="21" t="s">
        <v>100</v>
      </c>
      <c r="C12" s="17" t="s">
        <v>105</v>
      </c>
      <c r="D12" s="25">
        <v>2.9</v>
      </c>
      <c r="E12" s="25">
        <v>2.9</v>
      </c>
      <c r="F12" s="25"/>
      <c r="G12" s="25"/>
      <c r="H12" s="26">
        <f t="shared" si="0"/>
        <v>5.8</v>
      </c>
      <c r="I12" s="33">
        <f t="shared" si="1"/>
        <v>2.9</v>
      </c>
      <c r="J12" s="27"/>
      <c r="K12" s="25">
        <v>6</v>
      </c>
      <c r="L12" s="25">
        <v>7</v>
      </c>
      <c r="M12" s="25">
        <v>6.8</v>
      </c>
      <c r="N12" s="25">
        <v>7</v>
      </c>
      <c r="O12" s="26">
        <f t="shared" si="2"/>
        <v>13.8</v>
      </c>
      <c r="P12" s="33">
        <f t="shared" si="3"/>
        <v>6.9</v>
      </c>
      <c r="Q12" s="25">
        <v>8.6</v>
      </c>
      <c r="R12" s="25">
        <v>7.6</v>
      </c>
      <c r="S12" s="25">
        <v>6.8</v>
      </c>
      <c r="T12" s="25">
        <v>7.3</v>
      </c>
      <c r="U12" s="26">
        <f t="shared" si="4"/>
        <v>14.9</v>
      </c>
      <c r="V12" s="33">
        <f t="shared" si="5"/>
        <v>7.45</v>
      </c>
      <c r="W12" s="27"/>
      <c r="X12" s="34">
        <f t="shared" si="6"/>
        <v>17.25</v>
      </c>
      <c r="Z12" s="22" t="s">
        <v>77</v>
      </c>
      <c r="AA12" s="21" t="s">
        <v>100</v>
      </c>
      <c r="AB12" s="17" t="s">
        <v>105</v>
      </c>
      <c r="AC12" s="25">
        <v>1.6</v>
      </c>
      <c r="AD12" s="25">
        <v>1.9</v>
      </c>
      <c r="AE12" s="26">
        <f t="shared" si="7"/>
        <v>1.75</v>
      </c>
      <c r="AF12" s="25">
        <v>4.4</v>
      </c>
      <c r="AG12" s="25">
        <v>4.8</v>
      </c>
      <c r="AH12" s="26">
        <f t="shared" si="8"/>
        <v>4.6</v>
      </c>
      <c r="AI12" s="33">
        <f t="shared" si="9"/>
        <v>3.175</v>
      </c>
      <c r="AJ12" s="25">
        <v>6.7</v>
      </c>
      <c r="AK12" s="25">
        <v>6.5</v>
      </c>
      <c r="AL12" s="25">
        <v>7</v>
      </c>
      <c r="AM12" s="25">
        <v>6.7</v>
      </c>
      <c r="AN12" s="26">
        <f t="shared" si="10"/>
        <v>13.399999999999999</v>
      </c>
      <c r="AO12" s="33">
        <f t="shared" si="11"/>
        <v>6.699999999999999</v>
      </c>
      <c r="AP12" s="59">
        <v>7</v>
      </c>
      <c r="AQ12" s="59">
        <v>8.3</v>
      </c>
      <c r="AR12" s="59">
        <v>6.9</v>
      </c>
      <c r="AS12" s="59">
        <v>6.3</v>
      </c>
      <c r="AT12" s="58">
        <f t="shared" si="12"/>
        <v>13.900000000000002</v>
      </c>
      <c r="AU12" s="33">
        <f t="shared" si="13"/>
        <v>6.950000000000001</v>
      </c>
      <c r="AV12" s="27"/>
      <c r="AW12" s="34">
        <f t="shared" si="14"/>
        <v>16.825000000000003</v>
      </c>
      <c r="AX12" s="34">
        <f t="shared" si="15"/>
        <v>34.075</v>
      </c>
      <c r="AY12" s="46" t="s">
        <v>30</v>
      </c>
    </row>
    <row r="13" spans="1:51" ht="24.75" customHeight="1">
      <c r="A13" s="22" t="s">
        <v>38</v>
      </c>
      <c r="B13" s="21" t="s">
        <v>91</v>
      </c>
      <c r="C13" s="17" t="s">
        <v>105</v>
      </c>
      <c r="D13" s="25">
        <v>2.1</v>
      </c>
      <c r="E13" s="25">
        <v>2.1</v>
      </c>
      <c r="F13" s="25"/>
      <c r="G13" s="25"/>
      <c r="H13" s="26">
        <f t="shared" si="0"/>
        <v>4.2</v>
      </c>
      <c r="I13" s="33">
        <f t="shared" si="1"/>
        <v>2.1</v>
      </c>
      <c r="J13" s="27"/>
      <c r="K13" s="25">
        <v>7</v>
      </c>
      <c r="L13" s="25">
        <v>7.1</v>
      </c>
      <c r="M13" s="25">
        <v>7.2</v>
      </c>
      <c r="N13" s="25">
        <v>7</v>
      </c>
      <c r="O13" s="26">
        <f t="shared" si="2"/>
        <v>14.100000000000001</v>
      </c>
      <c r="P13" s="33">
        <f t="shared" si="3"/>
        <v>7.050000000000001</v>
      </c>
      <c r="Q13" s="25">
        <v>7</v>
      </c>
      <c r="R13" s="25">
        <v>9</v>
      </c>
      <c r="S13" s="25">
        <v>7</v>
      </c>
      <c r="T13" s="25">
        <v>7.2</v>
      </c>
      <c r="U13" s="26">
        <f t="shared" si="4"/>
        <v>14.2</v>
      </c>
      <c r="V13" s="33">
        <f t="shared" si="5"/>
        <v>7.1</v>
      </c>
      <c r="W13" s="27"/>
      <c r="X13" s="34">
        <f t="shared" si="6"/>
        <v>16.25</v>
      </c>
      <c r="Z13" s="22" t="s">
        <v>38</v>
      </c>
      <c r="AA13" s="21" t="s">
        <v>91</v>
      </c>
      <c r="AB13" s="17" t="s">
        <v>105</v>
      </c>
      <c r="AC13" s="25">
        <v>1.7</v>
      </c>
      <c r="AD13" s="25">
        <v>1.5</v>
      </c>
      <c r="AE13" s="26">
        <f t="shared" si="7"/>
        <v>1.6</v>
      </c>
      <c r="AF13" s="25">
        <v>5.5</v>
      </c>
      <c r="AG13" s="25">
        <v>5</v>
      </c>
      <c r="AH13" s="26">
        <f t="shared" si="8"/>
        <v>5.25</v>
      </c>
      <c r="AI13" s="33">
        <f t="shared" si="9"/>
        <v>3.425</v>
      </c>
      <c r="AJ13" s="25">
        <v>7</v>
      </c>
      <c r="AK13" s="25">
        <v>7.2</v>
      </c>
      <c r="AL13" s="25">
        <v>6.4</v>
      </c>
      <c r="AM13" s="25">
        <v>6.1</v>
      </c>
      <c r="AN13" s="26">
        <f t="shared" si="10"/>
        <v>13.400000000000002</v>
      </c>
      <c r="AO13" s="33">
        <f t="shared" si="11"/>
        <v>6.700000000000001</v>
      </c>
      <c r="AP13" s="59">
        <v>8.1</v>
      </c>
      <c r="AQ13" s="59">
        <v>6.1</v>
      </c>
      <c r="AR13" s="59">
        <v>6.8</v>
      </c>
      <c r="AS13" s="59">
        <v>6</v>
      </c>
      <c r="AT13" s="58">
        <f t="shared" si="12"/>
        <v>12.9</v>
      </c>
      <c r="AU13" s="33">
        <f t="shared" si="13"/>
        <v>6.45</v>
      </c>
      <c r="AV13" s="27"/>
      <c r="AW13" s="34">
        <f t="shared" si="14"/>
        <v>16.575</v>
      </c>
      <c r="AX13" s="34">
        <f t="shared" si="15"/>
        <v>32.825</v>
      </c>
      <c r="AY13" s="43" t="s">
        <v>32</v>
      </c>
    </row>
    <row r="14" spans="1:51" ht="24.75" customHeight="1">
      <c r="A14" s="22" t="s">
        <v>36</v>
      </c>
      <c r="B14" s="21" t="s">
        <v>167</v>
      </c>
      <c r="C14" s="28" t="s">
        <v>89</v>
      </c>
      <c r="D14" s="25">
        <v>2.6</v>
      </c>
      <c r="E14" s="25">
        <v>2.6</v>
      </c>
      <c r="F14" s="25"/>
      <c r="G14" s="25"/>
      <c r="H14" s="26">
        <f t="shared" si="0"/>
        <v>5.2</v>
      </c>
      <c r="I14" s="33">
        <f t="shared" si="1"/>
        <v>2.6</v>
      </c>
      <c r="J14" s="27"/>
      <c r="K14" s="25">
        <v>6.8</v>
      </c>
      <c r="L14" s="25">
        <v>7.7</v>
      </c>
      <c r="M14" s="25">
        <v>6.5</v>
      </c>
      <c r="N14" s="25">
        <v>6.8</v>
      </c>
      <c r="O14" s="26">
        <f t="shared" si="2"/>
        <v>13.600000000000001</v>
      </c>
      <c r="P14" s="33">
        <f t="shared" si="3"/>
        <v>6.800000000000001</v>
      </c>
      <c r="Q14" s="25">
        <v>8.8</v>
      </c>
      <c r="R14" s="25">
        <v>7.7</v>
      </c>
      <c r="S14" s="25">
        <v>6.8</v>
      </c>
      <c r="T14" s="25">
        <v>6.6</v>
      </c>
      <c r="U14" s="26">
        <f t="shared" si="4"/>
        <v>14.499999999999996</v>
      </c>
      <c r="V14" s="33">
        <f t="shared" si="5"/>
        <v>7.249999999999998</v>
      </c>
      <c r="W14" s="27"/>
      <c r="X14" s="34">
        <f t="shared" si="6"/>
        <v>16.65</v>
      </c>
      <c r="Z14" s="22" t="s">
        <v>36</v>
      </c>
      <c r="AA14" s="21" t="s">
        <v>167</v>
      </c>
      <c r="AB14" s="28" t="s">
        <v>89</v>
      </c>
      <c r="AC14" s="25">
        <v>1.7</v>
      </c>
      <c r="AD14" s="25">
        <v>2</v>
      </c>
      <c r="AE14" s="26">
        <f t="shared" si="7"/>
        <v>1.85</v>
      </c>
      <c r="AF14" s="25">
        <v>3.8</v>
      </c>
      <c r="AG14" s="25">
        <v>4.3</v>
      </c>
      <c r="AH14" s="26">
        <f t="shared" si="8"/>
        <v>4.05</v>
      </c>
      <c r="AI14" s="33">
        <f t="shared" si="9"/>
        <v>2.95</v>
      </c>
      <c r="AJ14" s="25">
        <v>6.5</v>
      </c>
      <c r="AK14" s="25">
        <v>7.1</v>
      </c>
      <c r="AL14" s="25">
        <v>6.9</v>
      </c>
      <c r="AM14" s="25">
        <v>6.4</v>
      </c>
      <c r="AN14" s="26">
        <f t="shared" si="10"/>
        <v>13.4</v>
      </c>
      <c r="AO14" s="33">
        <f t="shared" si="11"/>
        <v>6.7</v>
      </c>
      <c r="AP14" s="59">
        <v>8.7</v>
      </c>
      <c r="AQ14" s="59">
        <v>6.3</v>
      </c>
      <c r="AR14" s="59">
        <v>6</v>
      </c>
      <c r="AS14" s="59">
        <v>6.7</v>
      </c>
      <c r="AT14" s="58">
        <f t="shared" si="12"/>
        <v>13</v>
      </c>
      <c r="AU14" s="33">
        <f t="shared" si="13"/>
        <v>6.5</v>
      </c>
      <c r="AV14" s="27"/>
      <c r="AW14" s="34">
        <f t="shared" si="14"/>
        <v>16.15</v>
      </c>
      <c r="AX14" s="34">
        <f t="shared" si="15"/>
        <v>32.8</v>
      </c>
      <c r="AY14" s="43" t="s">
        <v>33</v>
      </c>
    </row>
    <row r="15" spans="1:51" ht="24.75" customHeight="1">
      <c r="A15" s="22" t="s">
        <v>80</v>
      </c>
      <c r="B15" s="21" t="s">
        <v>103</v>
      </c>
      <c r="C15" s="17" t="s">
        <v>104</v>
      </c>
      <c r="D15" s="25">
        <v>1.2</v>
      </c>
      <c r="E15" s="25">
        <v>1.2</v>
      </c>
      <c r="F15" s="25"/>
      <c r="G15" s="25"/>
      <c r="H15" s="26">
        <f t="shared" si="0"/>
        <v>2.4</v>
      </c>
      <c r="I15" s="33">
        <f t="shared" si="1"/>
        <v>1.2</v>
      </c>
      <c r="J15" s="27"/>
      <c r="K15" s="25">
        <v>7.9</v>
      </c>
      <c r="L15" s="25">
        <v>7.4</v>
      </c>
      <c r="M15" s="25">
        <v>7.3</v>
      </c>
      <c r="N15" s="25">
        <v>7.5</v>
      </c>
      <c r="O15" s="26">
        <f t="shared" si="2"/>
        <v>14.9</v>
      </c>
      <c r="P15" s="33">
        <f t="shared" si="3"/>
        <v>7.45</v>
      </c>
      <c r="Q15" s="25">
        <v>8.2</v>
      </c>
      <c r="R15" s="25">
        <v>7</v>
      </c>
      <c r="S15" s="25">
        <v>6.9</v>
      </c>
      <c r="T15" s="25">
        <v>7.4</v>
      </c>
      <c r="U15" s="26">
        <f t="shared" si="4"/>
        <v>14.400000000000002</v>
      </c>
      <c r="V15" s="33">
        <f t="shared" si="5"/>
        <v>7.200000000000001</v>
      </c>
      <c r="W15" s="27"/>
      <c r="X15" s="34">
        <f t="shared" si="6"/>
        <v>15.850000000000001</v>
      </c>
      <c r="Z15" s="22" t="s">
        <v>80</v>
      </c>
      <c r="AA15" s="21" t="s">
        <v>103</v>
      </c>
      <c r="AB15" s="17" t="s">
        <v>104</v>
      </c>
      <c r="AC15" s="25">
        <v>1.5</v>
      </c>
      <c r="AD15" s="25">
        <v>1.5</v>
      </c>
      <c r="AE15" s="26">
        <f t="shared" si="7"/>
        <v>1.5</v>
      </c>
      <c r="AF15" s="25">
        <v>3.6</v>
      </c>
      <c r="AG15" s="25">
        <v>3.2</v>
      </c>
      <c r="AH15" s="26">
        <f t="shared" si="8"/>
        <v>3.4000000000000004</v>
      </c>
      <c r="AI15" s="33">
        <f t="shared" si="9"/>
        <v>2.45</v>
      </c>
      <c r="AJ15" s="25">
        <v>8.4</v>
      </c>
      <c r="AK15" s="25">
        <v>7.3</v>
      </c>
      <c r="AL15" s="25">
        <v>6.6</v>
      </c>
      <c r="AM15" s="25">
        <v>7.4</v>
      </c>
      <c r="AN15" s="26">
        <f t="shared" si="10"/>
        <v>14.699999999999994</v>
      </c>
      <c r="AO15" s="33">
        <f t="shared" si="11"/>
        <v>7.349999999999997</v>
      </c>
      <c r="AP15" s="59">
        <v>6.9</v>
      </c>
      <c r="AQ15" s="59">
        <v>6.1</v>
      </c>
      <c r="AR15" s="59">
        <v>7.7</v>
      </c>
      <c r="AS15" s="59">
        <v>6.9</v>
      </c>
      <c r="AT15" s="58">
        <f t="shared" si="12"/>
        <v>13.8</v>
      </c>
      <c r="AU15" s="33">
        <f t="shared" si="13"/>
        <v>6.9</v>
      </c>
      <c r="AV15" s="27"/>
      <c r="AW15" s="34">
        <f t="shared" si="14"/>
        <v>16.699999999999996</v>
      </c>
      <c r="AX15" s="34">
        <f t="shared" si="15"/>
        <v>32.55</v>
      </c>
      <c r="AY15" s="43" t="s">
        <v>34</v>
      </c>
    </row>
    <row r="16" spans="1:51" ht="24.75" customHeight="1">
      <c r="A16" s="22" t="s">
        <v>39</v>
      </c>
      <c r="B16" s="21" t="s">
        <v>92</v>
      </c>
      <c r="C16" s="17" t="s">
        <v>64</v>
      </c>
      <c r="D16" s="25">
        <v>1.3</v>
      </c>
      <c r="E16" s="25">
        <v>1.3</v>
      </c>
      <c r="F16" s="25"/>
      <c r="G16" s="25"/>
      <c r="H16" s="26">
        <f t="shared" si="0"/>
        <v>2.6</v>
      </c>
      <c r="I16" s="33">
        <f t="shared" si="1"/>
        <v>1.3</v>
      </c>
      <c r="J16" s="27"/>
      <c r="K16" s="25">
        <v>6.8</v>
      </c>
      <c r="L16" s="25">
        <v>7</v>
      </c>
      <c r="M16" s="25">
        <v>6.4</v>
      </c>
      <c r="N16" s="25">
        <v>7.2</v>
      </c>
      <c r="O16" s="26">
        <f t="shared" si="2"/>
        <v>13.8</v>
      </c>
      <c r="P16" s="33">
        <f t="shared" si="3"/>
        <v>6.9</v>
      </c>
      <c r="Q16" s="25">
        <v>8.5</v>
      </c>
      <c r="R16" s="25">
        <v>7.1</v>
      </c>
      <c r="S16" s="25">
        <v>6.8</v>
      </c>
      <c r="T16" s="25">
        <v>7.4</v>
      </c>
      <c r="U16" s="26">
        <f t="shared" si="4"/>
        <v>14.499999999999996</v>
      </c>
      <c r="V16" s="33">
        <f t="shared" si="5"/>
        <v>7.249999999999998</v>
      </c>
      <c r="W16" s="27"/>
      <c r="X16" s="34">
        <f t="shared" si="6"/>
        <v>15.45</v>
      </c>
      <c r="Z16" s="22" t="s">
        <v>39</v>
      </c>
      <c r="AA16" s="21" t="s">
        <v>92</v>
      </c>
      <c r="AB16" s="17" t="s">
        <v>64</v>
      </c>
      <c r="AC16" s="25">
        <v>1.4</v>
      </c>
      <c r="AD16" s="25">
        <v>1.4</v>
      </c>
      <c r="AE16" s="26">
        <f t="shared" si="7"/>
        <v>1.4</v>
      </c>
      <c r="AF16" s="25">
        <v>3.6</v>
      </c>
      <c r="AG16" s="25">
        <v>3.2</v>
      </c>
      <c r="AH16" s="26">
        <f t="shared" si="8"/>
        <v>3.4000000000000004</v>
      </c>
      <c r="AI16" s="33">
        <f t="shared" si="9"/>
        <v>2.4000000000000004</v>
      </c>
      <c r="AJ16" s="25">
        <v>7</v>
      </c>
      <c r="AK16" s="25">
        <v>6.5</v>
      </c>
      <c r="AL16" s="25">
        <v>7</v>
      </c>
      <c r="AM16" s="25">
        <v>7.2</v>
      </c>
      <c r="AN16" s="26">
        <f t="shared" si="10"/>
        <v>14</v>
      </c>
      <c r="AO16" s="33">
        <f t="shared" si="11"/>
        <v>7</v>
      </c>
      <c r="AP16" s="59">
        <v>7.5</v>
      </c>
      <c r="AQ16" s="59">
        <v>7.5</v>
      </c>
      <c r="AR16" s="59">
        <v>6.8</v>
      </c>
      <c r="AS16" s="59">
        <v>7.3</v>
      </c>
      <c r="AT16" s="58">
        <f t="shared" si="12"/>
        <v>14.8</v>
      </c>
      <c r="AU16" s="33">
        <f t="shared" si="13"/>
        <v>7.4</v>
      </c>
      <c r="AV16" s="27"/>
      <c r="AW16" s="34">
        <f t="shared" si="14"/>
        <v>16.8</v>
      </c>
      <c r="AX16" s="34">
        <f t="shared" si="15"/>
        <v>32.25</v>
      </c>
      <c r="AY16" s="43" t="s">
        <v>35</v>
      </c>
    </row>
    <row r="17" spans="1:51" ht="24.75" customHeight="1">
      <c r="A17" s="22" t="s">
        <v>43</v>
      </c>
      <c r="B17" s="21" t="s">
        <v>94</v>
      </c>
      <c r="C17" s="17" t="s">
        <v>64</v>
      </c>
      <c r="D17" s="25">
        <v>1.7</v>
      </c>
      <c r="E17" s="25">
        <v>1.7</v>
      </c>
      <c r="F17" s="25"/>
      <c r="G17" s="25"/>
      <c r="H17" s="26">
        <f t="shared" si="0"/>
        <v>3.4</v>
      </c>
      <c r="I17" s="33">
        <f t="shared" si="1"/>
        <v>1.7</v>
      </c>
      <c r="J17" s="27"/>
      <c r="K17" s="25">
        <v>6.5</v>
      </c>
      <c r="L17" s="25">
        <v>7.3</v>
      </c>
      <c r="M17" s="25">
        <v>6.9</v>
      </c>
      <c r="N17" s="25">
        <v>7.3</v>
      </c>
      <c r="O17" s="26">
        <f t="shared" si="2"/>
        <v>14.200000000000003</v>
      </c>
      <c r="P17" s="33">
        <f t="shared" si="3"/>
        <v>7.100000000000001</v>
      </c>
      <c r="Q17" s="25">
        <v>6.9</v>
      </c>
      <c r="R17" s="25">
        <v>8</v>
      </c>
      <c r="S17" s="25">
        <v>6.6</v>
      </c>
      <c r="T17" s="25">
        <v>7.2</v>
      </c>
      <c r="U17" s="26">
        <f t="shared" si="4"/>
        <v>14.100000000000001</v>
      </c>
      <c r="V17" s="33">
        <f t="shared" si="5"/>
        <v>7.050000000000001</v>
      </c>
      <c r="W17" s="27"/>
      <c r="X17" s="34">
        <f t="shared" si="6"/>
        <v>15.850000000000001</v>
      </c>
      <c r="Z17" s="22" t="s">
        <v>43</v>
      </c>
      <c r="AA17" s="21" t="s">
        <v>94</v>
      </c>
      <c r="AB17" s="17" t="s">
        <v>64</v>
      </c>
      <c r="AC17" s="25">
        <v>1.3</v>
      </c>
      <c r="AD17" s="25">
        <v>1.6</v>
      </c>
      <c r="AE17" s="26">
        <f t="shared" si="7"/>
        <v>1.4500000000000002</v>
      </c>
      <c r="AF17" s="25">
        <v>2.4</v>
      </c>
      <c r="AG17" s="25">
        <v>3</v>
      </c>
      <c r="AH17" s="26">
        <f t="shared" si="8"/>
        <v>2.7</v>
      </c>
      <c r="AI17" s="33">
        <f t="shared" si="9"/>
        <v>2.075</v>
      </c>
      <c r="AJ17" s="25">
        <v>7.2</v>
      </c>
      <c r="AK17" s="25">
        <v>6.6</v>
      </c>
      <c r="AL17" s="25">
        <v>6.6</v>
      </c>
      <c r="AM17" s="25">
        <v>6.7</v>
      </c>
      <c r="AN17" s="26">
        <f t="shared" si="10"/>
        <v>13.3</v>
      </c>
      <c r="AO17" s="33">
        <f t="shared" si="11"/>
        <v>6.65</v>
      </c>
      <c r="AP17" s="59">
        <v>7</v>
      </c>
      <c r="AQ17" s="59">
        <v>7.5</v>
      </c>
      <c r="AR17" s="59">
        <v>7</v>
      </c>
      <c r="AS17" s="59">
        <v>8</v>
      </c>
      <c r="AT17" s="58">
        <f t="shared" si="12"/>
        <v>14.5</v>
      </c>
      <c r="AU17" s="33">
        <f t="shared" si="13"/>
        <v>7.25</v>
      </c>
      <c r="AV17" s="27"/>
      <c r="AW17" s="34">
        <f t="shared" si="14"/>
        <v>15.975000000000001</v>
      </c>
      <c r="AX17" s="34">
        <f t="shared" si="15"/>
        <v>31.825000000000003</v>
      </c>
      <c r="AY17" s="43" t="s">
        <v>36</v>
      </c>
    </row>
    <row r="18" spans="1:51" ht="24.75" customHeight="1">
      <c r="A18" s="22" t="s">
        <v>79</v>
      </c>
      <c r="B18" s="21" t="s">
        <v>102</v>
      </c>
      <c r="C18" s="17" t="s">
        <v>104</v>
      </c>
      <c r="D18" s="25">
        <v>0.9</v>
      </c>
      <c r="E18" s="25">
        <v>0.9</v>
      </c>
      <c r="F18" s="25"/>
      <c r="G18" s="25"/>
      <c r="H18" s="26">
        <f t="shared" si="0"/>
        <v>1.8</v>
      </c>
      <c r="I18" s="33">
        <f t="shared" si="1"/>
        <v>0.9</v>
      </c>
      <c r="J18" s="27"/>
      <c r="K18" s="25">
        <v>7</v>
      </c>
      <c r="L18" s="25">
        <v>6.9</v>
      </c>
      <c r="M18" s="25">
        <v>7.1</v>
      </c>
      <c r="N18" s="25">
        <v>7.3</v>
      </c>
      <c r="O18" s="26">
        <f t="shared" si="2"/>
        <v>14.099999999999998</v>
      </c>
      <c r="P18" s="33">
        <f t="shared" si="3"/>
        <v>7.049999999999999</v>
      </c>
      <c r="Q18" s="25">
        <v>6.7</v>
      </c>
      <c r="R18" s="25">
        <v>6.9</v>
      </c>
      <c r="S18" s="25">
        <v>6.9</v>
      </c>
      <c r="T18" s="25">
        <v>7.8</v>
      </c>
      <c r="U18" s="26">
        <f t="shared" si="4"/>
        <v>13.8</v>
      </c>
      <c r="V18" s="33">
        <f t="shared" si="5"/>
        <v>6.9</v>
      </c>
      <c r="W18" s="27"/>
      <c r="X18" s="34">
        <f t="shared" si="6"/>
        <v>14.85</v>
      </c>
      <c r="Z18" s="22" t="s">
        <v>79</v>
      </c>
      <c r="AA18" s="21" t="s">
        <v>102</v>
      </c>
      <c r="AB18" s="17" t="s">
        <v>104</v>
      </c>
      <c r="AC18" s="25">
        <v>1.7</v>
      </c>
      <c r="AD18" s="25">
        <v>1.7</v>
      </c>
      <c r="AE18" s="26">
        <f t="shared" si="7"/>
        <v>1.7</v>
      </c>
      <c r="AF18" s="25">
        <v>3.2</v>
      </c>
      <c r="AG18" s="25">
        <v>3.6</v>
      </c>
      <c r="AH18" s="26">
        <f t="shared" si="8"/>
        <v>3.4000000000000004</v>
      </c>
      <c r="AI18" s="33">
        <f t="shared" si="9"/>
        <v>2.5500000000000003</v>
      </c>
      <c r="AJ18" s="25">
        <v>6.3</v>
      </c>
      <c r="AK18" s="25">
        <v>7.3</v>
      </c>
      <c r="AL18" s="25">
        <v>8</v>
      </c>
      <c r="AM18" s="25">
        <v>6.5</v>
      </c>
      <c r="AN18" s="26">
        <f t="shared" si="10"/>
        <v>13.8</v>
      </c>
      <c r="AO18" s="33">
        <f t="shared" si="11"/>
        <v>6.9</v>
      </c>
      <c r="AP18" s="59">
        <v>7.8</v>
      </c>
      <c r="AQ18" s="59">
        <v>6</v>
      </c>
      <c r="AR18" s="59">
        <v>7</v>
      </c>
      <c r="AS18" s="59">
        <v>6.9</v>
      </c>
      <c r="AT18" s="58">
        <f t="shared" si="12"/>
        <v>13.900000000000002</v>
      </c>
      <c r="AU18" s="33">
        <f t="shared" si="13"/>
        <v>6.950000000000001</v>
      </c>
      <c r="AV18" s="27"/>
      <c r="AW18" s="34">
        <f t="shared" si="14"/>
        <v>16.400000000000002</v>
      </c>
      <c r="AX18" s="34">
        <f t="shared" si="15"/>
        <v>31.25</v>
      </c>
      <c r="AY18" s="43" t="s">
        <v>37</v>
      </c>
    </row>
    <row r="19" spans="1:51" ht="24.75" customHeight="1">
      <c r="A19" s="22" t="s">
        <v>27</v>
      </c>
      <c r="B19" s="21" t="s">
        <v>82</v>
      </c>
      <c r="C19" s="17" t="s">
        <v>106</v>
      </c>
      <c r="D19" s="25">
        <v>1.9</v>
      </c>
      <c r="E19" s="25">
        <v>1.9</v>
      </c>
      <c r="F19" s="25"/>
      <c r="G19" s="25"/>
      <c r="H19" s="26">
        <f t="shared" si="0"/>
        <v>3.8</v>
      </c>
      <c r="I19" s="33">
        <f t="shared" si="1"/>
        <v>1.9</v>
      </c>
      <c r="J19" s="27"/>
      <c r="K19" s="25">
        <v>7</v>
      </c>
      <c r="L19" s="25">
        <v>7.5</v>
      </c>
      <c r="M19" s="25">
        <v>6.7</v>
      </c>
      <c r="N19" s="25">
        <v>7.2</v>
      </c>
      <c r="O19" s="26">
        <f t="shared" si="2"/>
        <v>14.2</v>
      </c>
      <c r="P19" s="33">
        <f t="shared" si="3"/>
        <v>7.1</v>
      </c>
      <c r="Q19" s="25">
        <v>7</v>
      </c>
      <c r="R19" s="25">
        <v>7.8</v>
      </c>
      <c r="S19" s="25">
        <v>6.8</v>
      </c>
      <c r="T19" s="25">
        <v>7.1</v>
      </c>
      <c r="U19" s="26">
        <f t="shared" si="4"/>
        <v>14.100000000000001</v>
      </c>
      <c r="V19" s="33">
        <f t="shared" si="5"/>
        <v>7.050000000000001</v>
      </c>
      <c r="W19" s="27"/>
      <c r="X19" s="34">
        <f t="shared" si="6"/>
        <v>16.05</v>
      </c>
      <c r="Z19" s="22" t="s">
        <v>27</v>
      </c>
      <c r="AA19" s="21" t="s">
        <v>82</v>
      </c>
      <c r="AB19" s="17" t="s">
        <v>106</v>
      </c>
      <c r="AC19" s="25">
        <v>0.9</v>
      </c>
      <c r="AD19" s="25">
        <v>0.9</v>
      </c>
      <c r="AE19" s="26">
        <f t="shared" si="7"/>
        <v>0.9</v>
      </c>
      <c r="AF19" s="25">
        <v>3</v>
      </c>
      <c r="AG19" s="25">
        <v>2.5</v>
      </c>
      <c r="AH19" s="26">
        <f t="shared" si="8"/>
        <v>2.75</v>
      </c>
      <c r="AI19" s="33">
        <f t="shared" si="9"/>
        <v>1.825</v>
      </c>
      <c r="AJ19" s="25">
        <v>5.8</v>
      </c>
      <c r="AK19" s="25">
        <v>7.2</v>
      </c>
      <c r="AL19" s="25">
        <v>6.1</v>
      </c>
      <c r="AM19" s="25">
        <v>6.2</v>
      </c>
      <c r="AN19" s="26">
        <f t="shared" si="10"/>
        <v>12.3</v>
      </c>
      <c r="AO19" s="33">
        <f t="shared" si="11"/>
        <v>6.15</v>
      </c>
      <c r="AP19" s="59">
        <v>8.2</v>
      </c>
      <c r="AQ19" s="59">
        <v>5.1</v>
      </c>
      <c r="AR19" s="59">
        <v>6.5</v>
      </c>
      <c r="AS19" s="59">
        <v>6.1</v>
      </c>
      <c r="AT19" s="58">
        <f t="shared" si="12"/>
        <v>12.599999999999998</v>
      </c>
      <c r="AU19" s="33">
        <f t="shared" si="13"/>
        <v>6.299999999999999</v>
      </c>
      <c r="AV19" s="27"/>
      <c r="AW19" s="34">
        <f t="shared" si="14"/>
        <v>14.274999999999999</v>
      </c>
      <c r="AX19" s="34">
        <f t="shared" si="15"/>
        <v>30.325</v>
      </c>
      <c r="AY19" s="43" t="s">
        <v>38</v>
      </c>
    </row>
    <row r="20" spans="1:51" ht="24.75" customHeight="1">
      <c r="A20" s="22" t="s">
        <v>72</v>
      </c>
      <c r="B20" s="21" t="s">
        <v>96</v>
      </c>
      <c r="C20" s="17" t="s">
        <v>66</v>
      </c>
      <c r="D20" s="25">
        <v>1.6</v>
      </c>
      <c r="E20" s="25">
        <v>1.6</v>
      </c>
      <c r="F20" s="25"/>
      <c r="G20" s="25"/>
      <c r="H20" s="26">
        <f t="shared" si="0"/>
        <v>3.2</v>
      </c>
      <c r="I20" s="33">
        <f t="shared" si="1"/>
        <v>1.6</v>
      </c>
      <c r="J20" s="27"/>
      <c r="K20" s="25">
        <v>6.7</v>
      </c>
      <c r="L20" s="25">
        <v>6.4</v>
      </c>
      <c r="M20" s="25">
        <v>6.3</v>
      </c>
      <c r="N20" s="25">
        <v>6.2</v>
      </c>
      <c r="O20" s="26">
        <f t="shared" si="2"/>
        <v>12.700000000000003</v>
      </c>
      <c r="P20" s="33">
        <f t="shared" si="3"/>
        <v>6.350000000000001</v>
      </c>
      <c r="Q20" s="25">
        <v>6.9</v>
      </c>
      <c r="R20" s="25">
        <v>6.5</v>
      </c>
      <c r="S20" s="25">
        <v>7.8</v>
      </c>
      <c r="T20" s="25">
        <v>6.8</v>
      </c>
      <c r="U20" s="26">
        <f t="shared" si="4"/>
        <v>13.7</v>
      </c>
      <c r="V20" s="33">
        <f t="shared" si="5"/>
        <v>6.85</v>
      </c>
      <c r="W20" s="43"/>
      <c r="X20" s="34">
        <f>SUM(I20,P20,V20,W20)</f>
        <v>14.8</v>
      </c>
      <c r="Y20" s="35"/>
      <c r="Z20" s="22" t="s">
        <v>72</v>
      </c>
      <c r="AA20" s="21" t="s">
        <v>96</v>
      </c>
      <c r="AB20" s="17" t="s">
        <v>66</v>
      </c>
      <c r="AC20" s="25">
        <v>1.1</v>
      </c>
      <c r="AD20" s="25">
        <v>0.9</v>
      </c>
      <c r="AE20" s="26">
        <f t="shared" si="7"/>
        <v>1</v>
      </c>
      <c r="AF20" s="25">
        <v>3.9</v>
      </c>
      <c r="AG20" s="25">
        <v>3.4</v>
      </c>
      <c r="AH20" s="26">
        <f t="shared" si="8"/>
        <v>3.65</v>
      </c>
      <c r="AI20" s="33">
        <f t="shared" si="9"/>
        <v>2.325</v>
      </c>
      <c r="AJ20" s="25">
        <v>6.2</v>
      </c>
      <c r="AK20" s="25">
        <v>6.9</v>
      </c>
      <c r="AL20" s="25">
        <v>6.2</v>
      </c>
      <c r="AM20" s="25">
        <v>6.2</v>
      </c>
      <c r="AN20" s="26">
        <f t="shared" si="10"/>
        <v>12.4</v>
      </c>
      <c r="AO20" s="33">
        <f t="shared" si="11"/>
        <v>6.2</v>
      </c>
      <c r="AP20" s="59">
        <v>7.5</v>
      </c>
      <c r="AQ20" s="59">
        <v>4.6</v>
      </c>
      <c r="AR20" s="59">
        <v>5.6</v>
      </c>
      <c r="AS20" s="59">
        <v>6.4</v>
      </c>
      <c r="AT20" s="58">
        <f t="shared" si="12"/>
        <v>12</v>
      </c>
      <c r="AU20" s="33">
        <f t="shared" si="13"/>
        <v>6</v>
      </c>
      <c r="AV20" s="29">
        <v>-0.4</v>
      </c>
      <c r="AW20" s="34">
        <f>SUM(AH20,AO20,AU20,AV20)</f>
        <v>15.45</v>
      </c>
      <c r="AX20" s="34">
        <f t="shared" si="15"/>
        <v>30.25</v>
      </c>
      <c r="AY20" s="43" t="s">
        <v>39</v>
      </c>
    </row>
    <row r="21" spans="1:51" ht="24.75" customHeight="1">
      <c r="A21" s="22" t="s">
        <v>37</v>
      </c>
      <c r="B21" s="21" t="s">
        <v>90</v>
      </c>
      <c r="C21" s="17" t="s">
        <v>67</v>
      </c>
      <c r="D21" s="25">
        <v>1.9</v>
      </c>
      <c r="E21" s="25">
        <v>1.9</v>
      </c>
      <c r="F21" s="25"/>
      <c r="G21" s="25"/>
      <c r="H21" s="26">
        <f t="shared" si="0"/>
        <v>3.8</v>
      </c>
      <c r="I21" s="33">
        <f t="shared" si="1"/>
        <v>1.9</v>
      </c>
      <c r="J21" s="27"/>
      <c r="K21" s="25">
        <v>7</v>
      </c>
      <c r="L21" s="25">
        <v>7.2</v>
      </c>
      <c r="M21" s="25">
        <v>6.3</v>
      </c>
      <c r="N21" s="25">
        <v>6.9</v>
      </c>
      <c r="O21" s="26">
        <f t="shared" si="2"/>
        <v>13.899999999999999</v>
      </c>
      <c r="P21" s="33">
        <f t="shared" si="3"/>
        <v>6.949999999999999</v>
      </c>
      <c r="Q21" s="25">
        <v>7.2</v>
      </c>
      <c r="R21" s="25">
        <v>8</v>
      </c>
      <c r="S21" s="25">
        <v>7.7</v>
      </c>
      <c r="T21" s="25">
        <v>7.3</v>
      </c>
      <c r="U21" s="26">
        <f t="shared" si="4"/>
        <v>15</v>
      </c>
      <c r="V21" s="33">
        <f t="shared" si="5"/>
        <v>7.5</v>
      </c>
      <c r="W21" s="27"/>
      <c r="X21" s="34">
        <f aca="true" t="shared" si="16" ref="X21:X32">SUM(I21,P21,V21)</f>
        <v>16.35</v>
      </c>
      <c r="Z21" s="22" t="s">
        <v>37</v>
      </c>
      <c r="AA21" s="21" t="s">
        <v>90</v>
      </c>
      <c r="AB21" s="17" t="s">
        <v>67</v>
      </c>
      <c r="AC21" s="25">
        <v>1.4</v>
      </c>
      <c r="AD21" s="25">
        <v>1.5</v>
      </c>
      <c r="AE21" s="26">
        <f t="shared" si="7"/>
        <v>1.45</v>
      </c>
      <c r="AF21" s="25">
        <v>1.2</v>
      </c>
      <c r="AG21" s="25">
        <v>1.4</v>
      </c>
      <c r="AH21" s="26">
        <f t="shared" si="8"/>
        <v>1.2999999999999998</v>
      </c>
      <c r="AI21" s="33">
        <f t="shared" si="9"/>
        <v>1.375</v>
      </c>
      <c r="AJ21" s="25">
        <v>6.5</v>
      </c>
      <c r="AK21" s="25">
        <v>6.7</v>
      </c>
      <c r="AL21" s="25">
        <v>6.1</v>
      </c>
      <c r="AM21" s="25">
        <v>7</v>
      </c>
      <c r="AN21" s="26">
        <f t="shared" si="10"/>
        <v>13.199999999999996</v>
      </c>
      <c r="AO21" s="33">
        <f t="shared" si="11"/>
        <v>6.599999999999998</v>
      </c>
      <c r="AP21" s="59">
        <v>5.6</v>
      </c>
      <c r="AQ21" s="59">
        <v>5.5</v>
      </c>
      <c r="AR21" s="59">
        <v>5</v>
      </c>
      <c r="AS21" s="59">
        <v>6.8</v>
      </c>
      <c r="AT21" s="58">
        <f t="shared" si="12"/>
        <v>11.100000000000001</v>
      </c>
      <c r="AU21" s="33">
        <f t="shared" si="13"/>
        <v>5.550000000000001</v>
      </c>
      <c r="AV21" s="27"/>
      <c r="AW21" s="34">
        <f aca="true" t="shared" si="17" ref="AW21:AW29">SUM(AI21,AO21,AU21)</f>
        <v>13.524999999999999</v>
      </c>
      <c r="AX21" s="34">
        <f t="shared" si="15"/>
        <v>29.875</v>
      </c>
      <c r="AY21" s="43" t="s">
        <v>40</v>
      </c>
    </row>
    <row r="22" spans="1:51" ht="24.75" customHeight="1">
      <c r="A22" s="22" t="s">
        <v>75</v>
      </c>
      <c r="B22" s="21" t="s">
        <v>98</v>
      </c>
      <c r="C22" s="17" t="s">
        <v>105</v>
      </c>
      <c r="D22" s="25">
        <v>1.2</v>
      </c>
      <c r="E22" s="25">
        <v>1.2</v>
      </c>
      <c r="F22" s="25"/>
      <c r="G22" s="25"/>
      <c r="H22" s="26">
        <f t="shared" si="0"/>
        <v>2.4</v>
      </c>
      <c r="I22" s="33">
        <f t="shared" si="1"/>
        <v>1.2</v>
      </c>
      <c r="J22" s="27"/>
      <c r="K22" s="25">
        <v>6.4</v>
      </c>
      <c r="L22" s="25">
        <v>6.5</v>
      </c>
      <c r="M22" s="25">
        <v>6.3</v>
      </c>
      <c r="N22" s="25">
        <v>6.2</v>
      </c>
      <c r="O22" s="26">
        <f t="shared" si="2"/>
        <v>12.7</v>
      </c>
      <c r="P22" s="33">
        <f t="shared" si="3"/>
        <v>6.35</v>
      </c>
      <c r="Q22" s="25">
        <v>8.3</v>
      </c>
      <c r="R22" s="25">
        <v>6.7</v>
      </c>
      <c r="S22" s="25">
        <v>5.9</v>
      </c>
      <c r="T22" s="25">
        <v>7.1</v>
      </c>
      <c r="U22" s="26">
        <f t="shared" si="4"/>
        <v>13.8</v>
      </c>
      <c r="V22" s="33">
        <f t="shared" si="5"/>
        <v>6.9</v>
      </c>
      <c r="W22" s="27"/>
      <c r="X22" s="34">
        <f t="shared" si="16"/>
        <v>14.45</v>
      </c>
      <c r="Z22" s="22" t="s">
        <v>75</v>
      </c>
      <c r="AA22" s="21" t="s">
        <v>174</v>
      </c>
      <c r="AB22" s="17" t="s">
        <v>105</v>
      </c>
      <c r="AC22" s="25">
        <v>1.2</v>
      </c>
      <c r="AD22" s="25">
        <v>1.2</v>
      </c>
      <c r="AE22" s="26">
        <f t="shared" si="7"/>
        <v>1.2</v>
      </c>
      <c r="AF22" s="25">
        <v>3.1</v>
      </c>
      <c r="AG22" s="25">
        <v>3.5</v>
      </c>
      <c r="AH22" s="26">
        <f t="shared" si="8"/>
        <v>3.3</v>
      </c>
      <c r="AI22" s="33">
        <f t="shared" si="9"/>
        <v>2.25</v>
      </c>
      <c r="AJ22" s="25">
        <v>5.7</v>
      </c>
      <c r="AK22" s="25">
        <v>6</v>
      </c>
      <c r="AL22" s="25">
        <v>6.9</v>
      </c>
      <c r="AM22" s="25">
        <v>6.9</v>
      </c>
      <c r="AN22" s="26">
        <f t="shared" si="10"/>
        <v>12.9</v>
      </c>
      <c r="AO22" s="33">
        <f t="shared" si="11"/>
        <v>6.45</v>
      </c>
      <c r="AP22" s="59">
        <v>6</v>
      </c>
      <c r="AQ22" s="59">
        <v>5.7</v>
      </c>
      <c r="AR22" s="59">
        <v>7.2</v>
      </c>
      <c r="AS22" s="59">
        <v>7.2</v>
      </c>
      <c r="AT22" s="58">
        <f t="shared" si="12"/>
        <v>13.2</v>
      </c>
      <c r="AU22" s="33">
        <f t="shared" si="13"/>
        <v>6.6</v>
      </c>
      <c r="AV22" s="27"/>
      <c r="AW22" s="34">
        <f t="shared" si="17"/>
        <v>15.299999999999999</v>
      </c>
      <c r="AX22" s="34">
        <f t="shared" si="15"/>
        <v>29.75</v>
      </c>
      <c r="AY22" s="43" t="s">
        <v>41</v>
      </c>
    </row>
    <row r="23" spans="1:51" ht="24.75" customHeight="1">
      <c r="A23" s="62" t="s">
        <v>175</v>
      </c>
      <c r="B23" s="21" t="s">
        <v>169</v>
      </c>
      <c r="C23" s="17" t="s">
        <v>173</v>
      </c>
      <c r="D23" s="25">
        <v>1</v>
      </c>
      <c r="E23" s="25">
        <v>1</v>
      </c>
      <c r="F23" s="25"/>
      <c r="G23" s="25"/>
      <c r="H23" s="26">
        <f t="shared" si="0"/>
        <v>2</v>
      </c>
      <c r="I23" s="33">
        <f t="shared" si="1"/>
        <v>1</v>
      </c>
      <c r="J23" s="27"/>
      <c r="K23" s="25">
        <v>6.5</v>
      </c>
      <c r="L23" s="25">
        <v>7.1</v>
      </c>
      <c r="M23" s="25">
        <v>6.4</v>
      </c>
      <c r="N23" s="25">
        <v>6.2</v>
      </c>
      <c r="O23" s="26">
        <f t="shared" si="2"/>
        <v>12.9</v>
      </c>
      <c r="P23" s="33">
        <f t="shared" si="3"/>
        <v>6.45</v>
      </c>
      <c r="Q23" s="25">
        <v>8.1</v>
      </c>
      <c r="R23" s="25">
        <v>7</v>
      </c>
      <c r="S23" s="25">
        <v>6.2</v>
      </c>
      <c r="T23" s="25">
        <v>6.4</v>
      </c>
      <c r="U23" s="26">
        <f t="shared" si="4"/>
        <v>13.400000000000004</v>
      </c>
      <c r="V23" s="33">
        <f t="shared" si="5"/>
        <v>6.700000000000002</v>
      </c>
      <c r="W23" s="27"/>
      <c r="X23" s="34">
        <f t="shared" si="16"/>
        <v>14.150000000000002</v>
      </c>
      <c r="Z23" s="22" t="s">
        <v>176</v>
      </c>
      <c r="AA23" s="21" t="s">
        <v>169</v>
      </c>
      <c r="AB23" s="17" t="s">
        <v>173</v>
      </c>
      <c r="AC23" s="40">
        <v>2.2</v>
      </c>
      <c r="AD23" s="40">
        <v>2</v>
      </c>
      <c r="AE23" s="39">
        <f t="shared" si="7"/>
        <v>2.1</v>
      </c>
      <c r="AF23" s="40">
        <v>2.9</v>
      </c>
      <c r="AG23" s="40">
        <v>2.5</v>
      </c>
      <c r="AH23" s="39">
        <f t="shared" si="8"/>
        <v>2.7</v>
      </c>
      <c r="AI23" s="55">
        <f t="shared" si="9"/>
        <v>2.4000000000000004</v>
      </c>
      <c r="AJ23" s="40">
        <v>7.4</v>
      </c>
      <c r="AK23" s="40">
        <v>6.2</v>
      </c>
      <c r="AL23" s="40">
        <v>6</v>
      </c>
      <c r="AM23" s="40">
        <v>6.6</v>
      </c>
      <c r="AN23" s="39">
        <f t="shared" si="10"/>
        <v>12.800000000000002</v>
      </c>
      <c r="AO23" s="55">
        <f t="shared" si="11"/>
        <v>6.400000000000001</v>
      </c>
      <c r="AP23" s="60">
        <v>5.8</v>
      </c>
      <c r="AQ23" s="60">
        <v>7.2</v>
      </c>
      <c r="AR23" s="60">
        <v>6</v>
      </c>
      <c r="AS23" s="60">
        <v>6.9</v>
      </c>
      <c r="AT23" s="58">
        <f t="shared" si="12"/>
        <v>12.899999999999999</v>
      </c>
      <c r="AU23" s="33">
        <f t="shared" si="13"/>
        <v>6.449999999999999</v>
      </c>
      <c r="AV23" s="27"/>
      <c r="AW23" s="34">
        <f t="shared" si="17"/>
        <v>15.25</v>
      </c>
      <c r="AX23" s="34">
        <f t="shared" si="15"/>
        <v>29.400000000000002</v>
      </c>
      <c r="AY23" s="43" t="s">
        <v>42</v>
      </c>
    </row>
    <row r="24" spans="1:51" ht="24.75" customHeight="1">
      <c r="A24" s="22" t="s">
        <v>76</v>
      </c>
      <c r="B24" s="21" t="s">
        <v>99</v>
      </c>
      <c r="C24" s="17" t="s">
        <v>66</v>
      </c>
      <c r="D24" s="25">
        <v>1.1</v>
      </c>
      <c r="E24" s="25">
        <v>1.1</v>
      </c>
      <c r="F24" s="25"/>
      <c r="G24" s="25"/>
      <c r="H24" s="26">
        <f t="shared" si="0"/>
        <v>2.2</v>
      </c>
      <c r="I24" s="33">
        <f t="shared" si="1"/>
        <v>1.1</v>
      </c>
      <c r="J24" s="27"/>
      <c r="K24" s="25">
        <v>6.9</v>
      </c>
      <c r="L24" s="25">
        <v>6.2</v>
      </c>
      <c r="M24" s="25">
        <v>7.1</v>
      </c>
      <c r="N24" s="25">
        <v>6.6</v>
      </c>
      <c r="O24" s="26">
        <f t="shared" si="2"/>
        <v>13.500000000000005</v>
      </c>
      <c r="P24" s="33">
        <f t="shared" si="3"/>
        <v>6.750000000000003</v>
      </c>
      <c r="Q24" s="25">
        <v>8.5</v>
      </c>
      <c r="R24" s="25">
        <v>7</v>
      </c>
      <c r="S24" s="25">
        <v>7.3</v>
      </c>
      <c r="T24" s="25">
        <v>7.6</v>
      </c>
      <c r="U24" s="26">
        <f t="shared" si="4"/>
        <v>14.899999999999999</v>
      </c>
      <c r="V24" s="33">
        <f t="shared" si="5"/>
        <v>7.449999999999999</v>
      </c>
      <c r="W24" s="27"/>
      <c r="X24" s="34">
        <f t="shared" si="16"/>
        <v>15.300000000000002</v>
      </c>
      <c r="Z24" s="22" t="s">
        <v>76</v>
      </c>
      <c r="AA24" s="21" t="s">
        <v>99</v>
      </c>
      <c r="AB24" s="17" t="s">
        <v>66</v>
      </c>
      <c r="AC24" s="25">
        <v>1</v>
      </c>
      <c r="AD24" s="25">
        <v>1.1</v>
      </c>
      <c r="AE24" s="26">
        <f t="shared" si="7"/>
        <v>1.05</v>
      </c>
      <c r="AF24" s="25">
        <v>3.4</v>
      </c>
      <c r="AG24" s="25">
        <v>2.6</v>
      </c>
      <c r="AH24" s="26">
        <f t="shared" si="8"/>
        <v>3</v>
      </c>
      <c r="AI24" s="33">
        <f t="shared" si="9"/>
        <v>2.025</v>
      </c>
      <c r="AJ24" s="25">
        <v>5</v>
      </c>
      <c r="AK24" s="25">
        <v>6.6</v>
      </c>
      <c r="AL24" s="25">
        <v>5.9</v>
      </c>
      <c r="AM24" s="25">
        <v>6</v>
      </c>
      <c r="AN24" s="26">
        <f t="shared" si="10"/>
        <v>11.9</v>
      </c>
      <c r="AO24" s="33">
        <f t="shared" si="11"/>
        <v>5.95</v>
      </c>
      <c r="AP24" s="59">
        <v>6.8</v>
      </c>
      <c r="AQ24" s="59">
        <v>5.8</v>
      </c>
      <c r="AR24" s="59">
        <v>5.4</v>
      </c>
      <c r="AS24" s="59">
        <v>5.3</v>
      </c>
      <c r="AT24" s="58">
        <f t="shared" si="12"/>
        <v>11.2</v>
      </c>
      <c r="AU24" s="33">
        <f t="shared" si="13"/>
        <v>5.6</v>
      </c>
      <c r="AV24" s="27"/>
      <c r="AW24" s="34">
        <f t="shared" si="17"/>
        <v>13.575</v>
      </c>
      <c r="AX24" s="34">
        <f t="shared" si="15"/>
        <v>28.875</v>
      </c>
      <c r="AY24" s="43" t="s">
        <v>43</v>
      </c>
    </row>
    <row r="25" spans="1:51" ht="24.75" customHeight="1">
      <c r="A25" s="22" t="s">
        <v>29</v>
      </c>
      <c r="B25" s="21" t="s">
        <v>84</v>
      </c>
      <c r="C25" s="17" t="s">
        <v>106</v>
      </c>
      <c r="D25" s="25">
        <v>1</v>
      </c>
      <c r="E25" s="25">
        <v>1</v>
      </c>
      <c r="F25" s="25"/>
      <c r="G25" s="25"/>
      <c r="H25" s="26">
        <f t="shared" si="0"/>
        <v>2</v>
      </c>
      <c r="I25" s="33">
        <f t="shared" si="1"/>
        <v>1</v>
      </c>
      <c r="J25" s="27"/>
      <c r="K25" s="25">
        <v>6.5</v>
      </c>
      <c r="L25" s="25">
        <v>7</v>
      </c>
      <c r="M25" s="25">
        <v>6.6</v>
      </c>
      <c r="N25" s="25">
        <v>6.8</v>
      </c>
      <c r="O25" s="26">
        <f t="shared" si="2"/>
        <v>13.400000000000002</v>
      </c>
      <c r="P25" s="33">
        <f t="shared" si="3"/>
        <v>6.700000000000001</v>
      </c>
      <c r="Q25" s="25">
        <v>8.4</v>
      </c>
      <c r="R25" s="25">
        <v>6.7</v>
      </c>
      <c r="S25" s="25">
        <v>6.5</v>
      </c>
      <c r="T25" s="25">
        <v>7.2</v>
      </c>
      <c r="U25" s="26">
        <f t="shared" si="4"/>
        <v>13.9</v>
      </c>
      <c r="V25" s="33">
        <f t="shared" si="5"/>
        <v>6.95</v>
      </c>
      <c r="W25" s="27"/>
      <c r="X25" s="34">
        <f t="shared" si="16"/>
        <v>14.650000000000002</v>
      </c>
      <c r="Z25" s="22" t="s">
        <v>29</v>
      </c>
      <c r="AA25" s="21" t="s">
        <v>84</v>
      </c>
      <c r="AB25" s="17" t="s">
        <v>106</v>
      </c>
      <c r="AC25" s="25">
        <v>0.8</v>
      </c>
      <c r="AD25" s="25">
        <v>0.8</v>
      </c>
      <c r="AE25" s="26">
        <f t="shared" si="7"/>
        <v>0.8</v>
      </c>
      <c r="AF25" s="25">
        <v>1.1</v>
      </c>
      <c r="AG25" s="25">
        <v>1.2</v>
      </c>
      <c r="AH25" s="26">
        <f t="shared" si="8"/>
        <v>1.15</v>
      </c>
      <c r="AI25" s="33">
        <f t="shared" si="9"/>
        <v>0.975</v>
      </c>
      <c r="AJ25" s="25">
        <v>6</v>
      </c>
      <c r="AK25" s="25">
        <v>6.8</v>
      </c>
      <c r="AL25" s="25">
        <v>6.8</v>
      </c>
      <c r="AM25" s="25">
        <v>6.5</v>
      </c>
      <c r="AN25" s="26">
        <f t="shared" si="10"/>
        <v>13.3</v>
      </c>
      <c r="AO25" s="33">
        <f t="shared" si="11"/>
        <v>6.65</v>
      </c>
      <c r="AP25" s="59">
        <v>7.7</v>
      </c>
      <c r="AQ25" s="59">
        <v>6.6</v>
      </c>
      <c r="AR25" s="59">
        <v>6.5</v>
      </c>
      <c r="AS25" s="59">
        <v>6</v>
      </c>
      <c r="AT25" s="58">
        <f t="shared" si="12"/>
        <v>13.100000000000001</v>
      </c>
      <c r="AU25" s="33">
        <f t="shared" si="13"/>
        <v>6.550000000000001</v>
      </c>
      <c r="AV25" s="27"/>
      <c r="AW25" s="34">
        <f t="shared" si="17"/>
        <v>14.175</v>
      </c>
      <c r="AX25" s="34">
        <f t="shared" si="15"/>
        <v>28.825000000000003</v>
      </c>
      <c r="AY25" s="43" t="s">
        <v>44</v>
      </c>
    </row>
    <row r="26" spans="1:51" ht="24.75" customHeight="1">
      <c r="A26" s="22" t="s">
        <v>33</v>
      </c>
      <c r="B26" s="21" t="s">
        <v>87</v>
      </c>
      <c r="C26" s="17" t="s">
        <v>70</v>
      </c>
      <c r="D26" s="25">
        <v>0.6</v>
      </c>
      <c r="E26" s="25">
        <v>0.6</v>
      </c>
      <c r="F26" s="25"/>
      <c r="G26" s="25"/>
      <c r="H26" s="26">
        <f t="shared" si="0"/>
        <v>1.2</v>
      </c>
      <c r="I26" s="33">
        <f t="shared" si="1"/>
        <v>0.6</v>
      </c>
      <c r="J26" s="27"/>
      <c r="K26" s="25">
        <v>7.5</v>
      </c>
      <c r="L26" s="25">
        <v>7.1</v>
      </c>
      <c r="M26" s="25">
        <v>6.7</v>
      </c>
      <c r="N26" s="25">
        <v>7.3</v>
      </c>
      <c r="O26" s="26">
        <f t="shared" si="2"/>
        <v>14.400000000000002</v>
      </c>
      <c r="P26" s="33">
        <f t="shared" si="3"/>
        <v>7.200000000000001</v>
      </c>
      <c r="Q26" s="25">
        <v>8.1</v>
      </c>
      <c r="R26" s="25">
        <v>6.4</v>
      </c>
      <c r="S26" s="25">
        <v>6.1</v>
      </c>
      <c r="T26" s="25">
        <v>6.5</v>
      </c>
      <c r="U26" s="26">
        <f t="shared" si="4"/>
        <v>12.9</v>
      </c>
      <c r="V26" s="33">
        <f t="shared" si="5"/>
        <v>6.45</v>
      </c>
      <c r="W26" s="27"/>
      <c r="X26" s="34">
        <f t="shared" si="16"/>
        <v>14.25</v>
      </c>
      <c r="Z26" s="22" t="s">
        <v>33</v>
      </c>
      <c r="AA26" s="21" t="s">
        <v>87</v>
      </c>
      <c r="AB26" s="17" t="s">
        <v>70</v>
      </c>
      <c r="AC26" s="25">
        <v>0.5</v>
      </c>
      <c r="AD26" s="25">
        <v>0.5</v>
      </c>
      <c r="AE26" s="26">
        <f t="shared" si="7"/>
        <v>0.5</v>
      </c>
      <c r="AF26" s="25">
        <v>2.6</v>
      </c>
      <c r="AG26" s="25">
        <v>2.2</v>
      </c>
      <c r="AH26" s="26">
        <f t="shared" si="8"/>
        <v>2.4000000000000004</v>
      </c>
      <c r="AI26" s="33">
        <f t="shared" si="9"/>
        <v>1.4500000000000002</v>
      </c>
      <c r="AJ26" s="25">
        <v>6.5</v>
      </c>
      <c r="AK26" s="25">
        <v>5.5</v>
      </c>
      <c r="AL26" s="25">
        <v>7</v>
      </c>
      <c r="AM26" s="25">
        <v>6.2</v>
      </c>
      <c r="AN26" s="26">
        <f t="shared" si="10"/>
        <v>12.7</v>
      </c>
      <c r="AO26" s="33">
        <f t="shared" si="11"/>
        <v>6.35</v>
      </c>
      <c r="AP26" s="59">
        <v>5.3</v>
      </c>
      <c r="AQ26" s="59">
        <v>6.8</v>
      </c>
      <c r="AR26" s="59">
        <v>7.2</v>
      </c>
      <c r="AS26" s="59">
        <v>5.4</v>
      </c>
      <c r="AT26" s="58">
        <f t="shared" si="12"/>
        <v>12.200000000000003</v>
      </c>
      <c r="AU26" s="33">
        <f t="shared" si="13"/>
        <v>6.100000000000001</v>
      </c>
      <c r="AV26" s="27"/>
      <c r="AW26" s="34">
        <f t="shared" si="17"/>
        <v>13.900000000000002</v>
      </c>
      <c r="AX26" s="34">
        <f t="shared" si="15"/>
        <v>28.150000000000002</v>
      </c>
      <c r="AY26" s="43" t="s">
        <v>71</v>
      </c>
    </row>
    <row r="27" spans="1:51" ht="24.75" customHeight="1">
      <c r="A27" s="62" t="s">
        <v>176</v>
      </c>
      <c r="B27" s="21" t="s">
        <v>170</v>
      </c>
      <c r="C27" s="17" t="s">
        <v>172</v>
      </c>
      <c r="D27" s="25">
        <v>1.8</v>
      </c>
      <c r="E27" s="25">
        <v>1.8</v>
      </c>
      <c r="F27" s="25"/>
      <c r="G27" s="25"/>
      <c r="H27" s="26">
        <f t="shared" si="0"/>
        <v>3.6</v>
      </c>
      <c r="I27" s="33">
        <f t="shared" si="1"/>
        <v>1.8</v>
      </c>
      <c r="J27" s="27"/>
      <c r="K27" s="25">
        <v>6.7</v>
      </c>
      <c r="L27" s="25">
        <v>6.3</v>
      </c>
      <c r="M27" s="25">
        <v>6.8</v>
      </c>
      <c r="N27" s="25">
        <v>6.2</v>
      </c>
      <c r="O27" s="26">
        <f t="shared" si="2"/>
        <v>13</v>
      </c>
      <c r="P27" s="33">
        <f t="shared" si="3"/>
        <v>6.5</v>
      </c>
      <c r="Q27" s="25">
        <v>5.9</v>
      </c>
      <c r="R27" s="25">
        <v>7</v>
      </c>
      <c r="S27" s="25">
        <v>6.5</v>
      </c>
      <c r="T27" s="25">
        <v>7.8</v>
      </c>
      <c r="U27" s="26">
        <f t="shared" si="4"/>
        <v>13.499999999999996</v>
      </c>
      <c r="V27" s="33">
        <f t="shared" si="5"/>
        <v>6.749999999999998</v>
      </c>
      <c r="W27" s="44"/>
      <c r="X27" s="34">
        <f t="shared" si="16"/>
        <v>15.049999999999999</v>
      </c>
      <c r="Z27" s="22" t="s">
        <v>177</v>
      </c>
      <c r="AA27" s="21" t="s">
        <v>170</v>
      </c>
      <c r="AB27" s="17" t="s">
        <v>172</v>
      </c>
      <c r="AC27" s="40">
        <v>1.2</v>
      </c>
      <c r="AD27" s="40">
        <v>1.5</v>
      </c>
      <c r="AE27" s="39">
        <f t="shared" si="7"/>
        <v>1.35</v>
      </c>
      <c r="AF27" s="40">
        <v>2.5</v>
      </c>
      <c r="AG27" s="40">
        <v>2.9</v>
      </c>
      <c r="AH27" s="39">
        <f t="shared" si="8"/>
        <v>2.7</v>
      </c>
      <c r="AI27" s="55">
        <f t="shared" si="9"/>
        <v>2.0250000000000004</v>
      </c>
      <c r="AJ27" s="40">
        <v>5</v>
      </c>
      <c r="AK27" s="40">
        <v>6.5</v>
      </c>
      <c r="AL27" s="40">
        <v>6</v>
      </c>
      <c r="AM27" s="40">
        <v>5.4</v>
      </c>
      <c r="AN27" s="39">
        <f t="shared" si="10"/>
        <v>11.399999999999999</v>
      </c>
      <c r="AO27" s="55">
        <f t="shared" si="11"/>
        <v>5.699999999999999</v>
      </c>
      <c r="AP27" s="60">
        <v>5.4</v>
      </c>
      <c r="AQ27" s="60">
        <v>3.4</v>
      </c>
      <c r="AR27" s="60">
        <v>5.2</v>
      </c>
      <c r="AS27" s="60">
        <v>4</v>
      </c>
      <c r="AT27" s="58">
        <f t="shared" si="12"/>
        <v>9.2</v>
      </c>
      <c r="AU27" s="33">
        <f t="shared" si="13"/>
        <v>4.6</v>
      </c>
      <c r="AV27" s="44"/>
      <c r="AW27" s="34">
        <f t="shared" si="17"/>
        <v>12.325</v>
      </c>
      <c r="AX27" s="34">
        <f t="shared" si="15"/>
        <v>27.375</v>
      </c>
      <c r="AY27" s="43" t="s">
        <v>72</v>
      </c>
    </row>
    <row r="28" spans="1:51" ht="24.75" customHeight="1">
      <c r="A28" s="62" t="s">
        <v>177</v>
      </c>
      <c r="B28" s="21" t="s">
        <v>168</v>
      </c>
      <c r="C28" s="22" t="s">
        <v>173</v>
      </c>
      <c r="D28" s="25">
        <v>1</v>
      </c>
      <c r="E28" s="25">
        <v>1</v>
      </c>
      <c r="F28" s="25"/>
      <c r="G28" s="25"/>
      <c r="H28" s="26">
        <f t="shared" si="0"/>
        <v>2</v>
      </c>
      <c r="I28" s="33">
        <f t="shared" si="1"/>
        <v>1</v>
      </c>
      <c r="J28" s="27"/>
      <c r="K28" s="25">
        <v>6.9</v>
      </c>
      <c r="L28" s="25">
        <v>6</v>
      </c>
      <c r="M28" s="25">
        <v>6</v>
      </c>
      <c r="N28" s="25">
        <v>6.1</v>
      </c>
      <c r="O28" s="26">
        <f t="shared" si="2"/>
        <v>12.1</v>
      </c>
      <c r="P28" s="33">
        <f t="shared" si="3"/>
        <v>6.05</v>
      </c>
      <c r="Q28" s="25">
        <v>6.4</v>
      </c>
      <c r="R28" s="25">
        <v>6.1</v>
      </c>
      <c r="S28" s="25">
        <v>6.8</v>
      </c>
      <c r="T28" s="25">
        <v>7.8</v>
      </c>
      <c r="U28" s="26">
        <f t="shared" si="4"/>
        <v>13.2</v>
      </c>
      <c r="V28" s="33">
        <f t="shared" si="5"/>
        <v>6.6</v>
      </c>
      <c r="W28" s="27"/>
      <c r="X28" s="34">
        <f t="shared" si="16"/>
        <v>13.649999999999999</v>
      </c>
      <c r="Z28" s="22" t="s">
        <v>175</v>
      </c>
      <c r="AA28" s="21" t="s">
        <v>168</v>
      </c>
      <c r="AB28" s="4" t="s">
        <v>173</v>
      </c>
      <c r="AC28" s="37">
        <v>0.8</v>
      </c>
      <c r="AD28" s="37">
        <v>0.8</v>
      </c>
      <c r="AE28" s="38">
        <f t="shared" si="7"/>
        <v>0.8</v>
      </c>
      <c r="AF28" s="42">
        <v>1.8</v>
      </c>
      <c r="AG28" s="42">
        <v>2.3</v>
      </c>
      <c r="AH28" s="38">
        <f t="shared" si="8"/>
        <v>2.05</v>
      </c>
      <c r="AI28" s="55">
        <f t="shared" si="9"/>
        <v>1.4249999999999998</v>
      </c>
      <c r="AJ28" s="41">
        <v>4.9</v>
      </c>
      <c r="AK28" s="41">
        <v>6.9</v>
      </c>
      <c r="AL28" s="41">
        <v>6.2</v>
      </c>
      <c r="AM28" s="41">
        <v>6</v>
      </c>
      <c r="AN28" s="39">
        <f t="shared" si="10"/>
        <v>12.200000000000001</v>
      </c>
      <c r="AO28" s="55">
        <f t="shared" si="11"/>
        <v>6.1000000000000005</v>
      </c>
      <c r="AP28" s="61">
        <v>6.4</v>
      </c>
      <c r="AQ28" s="61">
        <v>4.5</v>
      </c>
      <c r="AR28" s="61">
        <v>6</v>
      </c>
      <c r="AS28" s="61">
        <v>5.4</v>
      </c>
      <c r="AT28" s="58">
        <f t="shared" si="12"/>
        <v>11.399999999999997</v>
      </c>
      <c r="AU28" s="33">
        <f t="shared" si="13"/>
        <v>5.699999999999998</v>
      </c>
      <c r="AV28" s="36"/>
      <c r="AW28" s="34">
        <f t="shared" si="17"/>
        <v>13.224999999999998</v>
      </c>
      <c r="AX28" s="34">
        <f t="shared" si="15"/>
        <v>26.874999999999996</v>
      </c>
      <c r="AY28" s="43" t="s">
        <v>73</v>
      </c>
    </row>
    <row r="29" spans="1:51" ht="24.75" customHeight="1">
      <c r="A29" s="22" t="s">
        <v>26</v>
      </c>
      <c r="B29" s="21" t="s">
        <v>81</v>
      </c>
      <c r="C29" s="17" t="s">
        <v>61</v>
      </c>
      <c r="D29" s="25">
        <v>1</v>
      </c>
      <c r="E29" s="25">
        <v>1</v>
      </c>
      <c r="F29" s="25"/>
      <c r="G29" s="25"/>
      <c r="H29" s="26">
        <f t="shared" si="0"/>
        <v>2</v>
      </c>
      <c r="I29" s="33">
        <f t="shared" si="1"/>
        <v>1</v>
      </c>
      <c r="J29" s="27"/>
      <c r="K29" s="25">
        <v>6.3</v>
      </c>
      <c r="L29" s="25">
        <v>5.5</v>
      </c>
      <c r="M29" s="25">
        <v>6.8</v>
      </c>
      <c r="N29" s="25">
        <v>6.1</v>
      </c>
      <c r="O29" s="26">
        <f t="shared" si="2"/>
        <v>12.400000000000002</v>
      </c>
      <c r="P29" s="33">
        <f t="shared" si="3"/>
        <v>6.200000000000001</v>
      </c>
      <c r="Q29" s="25">
        <v>7.3</v>
      </c>
      <c r="R29" s="25">
        <v>7.2</v>
      </c>
      <c r="S29" s="25">
        <v>5.8</v>
      </c>
      <c r="T29" s="25">
        <v>6.2</v>
      </c>
      <c r="U29" s="26">
        <f t="shared" si="4"/>
        <v>13.399999999999999</v>
      </c>
      <c r="V29" s="33">
        <f t="shared" si="5"/>
        <v>6.699999999999999</v>
      </c>
      <c r="W29" s="27"/>
      <c r="X29" s="34">
        <f t="shared" si="16"/>
        <v>13.9</v>
      </c>
      <c r="Z29" s="22" t="s">
        <v>26</v>
      </c>
      <c r="AA29" s="21" t="s">
        <v>81</v>
      </c>
      <c r="AB29" s="17" t="s">
        <v>61</v>
      </c>
      <c r="AC29" s="25">
        <v>0.6</v>
      </c>
      <c r="AD29" s="25">
        <v>0.6</v>
      </c>
      <c r="AE29" s="26">
        <f t="shared" si="7"/>
        <v>0.6</v>
      </c>
      <c r="AF29" s="25">
        <v>1.9</v>
      </c>
      <c r="AG29" s="25">
        <v>1.4</v>
      </c>
      <c r="AH29" s="26">
        <f t="shared" si="8"/>
        <v>1.65</v>
      </c>
      <c r="AI29" s="33">
        <f t="shared" si="9"/>
        <v>1.125</v>
      </c>
      <c r="AJ29" s="25">
        <v>4.8</v>
      </c>
      <c r="AK29" s="25">
        <v>6.5</v>
      </c>
      <c r="AL29" s="25">
        <v>7</v>
      </c>
      <c r="AM29" s="25">
        <v>5.8</v>
      </c>
      <c r="AN29" s="26">
        <f t="shared" si="10"/>
        <v>12.3</v>
      </c>
      <c r="AO29" s="33">
        <f t="shared" si="11"/>
        <v>6.15</v>
      </c>
      <c r="AP29" s="59">
        <v>5.4</v>
      </c>
      <c r="AQ29" s="59">
        <v>5</v>
      </c>
      <c r="AR29" s="59">
        <v>4.6</v>
      </c>
      <c r="AS29" s="59">
        <v>4.1</v>
      </c>
      <c r="AT29" s="58">
        <f t="shared" si="12"/>
        <v>9.600000000000001</v>
      </c>
      <c r="AU29" s="33">
        <f t="shared" si="13"/>
        <v>4.800000000000001</v>
      </c>
      <c r="AV29" s="27"/>
      <c r="AW29" s="34">
        <f t="shared" si="17"/>
        <v>12.075000000000001</v>
      </c>
      <c r="AX29" s="34">
        <f t="shared" si="15"/>
        <v>25.975</v>
      </c>
      <c r="AY29" s="43" t="s">
        <v>74</v>
      </c>
    </row>
    <row r="30" spans="1:51" ht="24.75" customHeight="1">
      <c r="A30" s="22" t="s">
        <v>78</v>
      </c>
      <c r="B30" s="21" t="s">
        <v>101</v>
      </c>
      <c r="C30" s="17" t="s">
        <v>104</v>
      </c>
      <c r="D30" s="25">
        <v>0.89</v>
      </c>
      <c r="E30" s="25">
        <v>0.8</v>
      </c>
      <c r="F30" s="25"/>
      <c r="G30" s="25"/>
      <c r="H30" s="26">
        <f t="shared" si="0"/>
        <v>1.69</v>
      </c>
      <c r="I30" s="33">
        <f t="shared" si="1"/>
        <v>0.845</v>
      </c>
      <c r="J30" s="27"/>
      <c r="K30" s="25">
        <v>6.6</v>
      </c>
      <c r="L30" s="25">
        <v>6.2</v>
      </c>
      <c r="M30" s="25">
        <v>7.1</v>
      </c>
      <c r="N30" s="25">
        <v>6.8</v>
      </c>
      <c r="O30" s="26">
        <f t="shared" si="2"/>
        <v>13.4</v>
      </c>
      <c r="P30" s="33">
        <f t="shared" si="3"/>
        <v>6.7</v>
      </c>
      <c r="Q30" s="25">
        <v>6.9</v>
      </c>
      <c r="R30" s="25">
        <v>6.8</v>
      </c>
      <c r="S30" s="25">
        <v>8.2</v>
      </c>
      <c r="T30" s="25">
        <v>6.9</v>
      </c>
      <c r="U30" s="26">
        <f t="shared" si="4"/>
        <v>13.799999999999997</v>
      </c>
      <c r="V30" s="33">
        <f t="shared" si="5"/>
        <v>6.899999999999999</v>
      </c>
      <c r="W30" s="27"/>
      <c r="X30" s="34">
        <f t="shared" si="16"/>
        <v>14.444999999999999</v>
      </c>
      <c r="Z30" s="22" t="s">
        <v>78</v>
      </c>
      <c r="AA30" s="21" t="s">
        <v>101</v>
      </c>
      <c r="AB30" s="17" t="s">
        <v>104</v>
      </c>
      <c r="AC30" s="25">
        <v>0.8</v>
      </c>
      <c r="AD30" s="25">
        <v>0.8</v>
      </c>
      <c r="AE30" s="26">
        <f t="shared" si="7"/>
        <v>0.8</v>
      </c>
      <c r="AF30" s="25">
        <v>1.8</v>
      </c>
      <c r="AG30" s="25">
        <v>1.8</v>
      </c>
      <c r="AH30" s="26">
        <f t="shared" si="8"/>
        <v>1.8</v>
      </c>
      <c r="AI30" s="33">
        <f t="shared" si="9"/>
        <v>1.3</v>
      </c>
      <c r="AJ30" s="25">
        <v>4</v>
      </c>
      <c r="AK30" s="25">
        <v>6.5</v>
      </c>
      <c r="AL30" s="25">
        <v>6.3</v>
      </c>
      <c r="AM30" s="25">
        <v>5.7</v>
      </c>
      <c r="AN30" s="26">
        <f t="shared" si="10"/>
        <v>12</v>
      </c>
      <c r="AO30" s="33">
        <f t="shared" si="11"/>
        <v>6</v>
      </c>
      <c r="AP30" s="59">
        <v>6.7</v>
      </c>
      <c r="AQ30" s="59">
        <v>4.2</v>
      </c>
      <c r="AR30" s="59">
        <v>5</v>
      </c>
      <c r="AS30" s="59">
        <v>4.5</v>
      </c>
      <c r="AT30" s="58">
        <f t="shared" si="12"/>
        <v>9.5</v>
      </c>
      <c r="AU30" s="33">
        <f t="shared" si="13"/>
        <v>4.75</v>
      </c>
      <c r="AV30" s="27">
        <v>-0.6</v>
      </c>
      <c r="AW30" s="34">
        <f>SUM(AI30,AO30,AU30,AV30)</f>
        <v>11.450000000000001</v>
      </c>
      <c r="AX30" s="34">
        <f t="shared" si="15"/>
        <v>25.895</v>
      </c>
      <c r="AY30" s="43" t="s">
        <v>75</v>
      </c>
    </row>
    <row r="31" spans="1:51" ht="24.75" customHeight="1">
      <c r="A31" s="22" t="s">
        <v>73</v>
      </c>
      <c r="B31" s="21" t="s">
        <v>97</v>
      </c>
      <c r="C31" s="17" t="s">
        <v>62</v>
      </c>
      <c r="D31" s="25">
        <v>0.3</v>
      </c>
      <c r="E31" s="25">
        <v>0.3</v>
      </c>
      <c r="F31" s="25"/>
      <c r="G31" s="25"/>
      <c r="H31" s="26">
        <f t="shared" si="0"/>
        <v>0.6</v>
      </c>
      <c r="I31" s="33">
        <f t="shared" si="1"/>
        <v>0.3</v>
      </c>
      <c r="J31" s="27"/>
      <c r="K31" s="25">
        <v>4</v>
      </c>
      <c r="L31" s="25">
        <v>6.2</v>
      </c>
      <c r="M31" s="25">
        <v>5.8</v>
      </c>
      <c r="N31" s="25">
        <v>5.5</v>
      </c>
      <c r="O31" s="26">
        <f t="shared" si="2"/>
        <v>11.3</v>
      </c>
      <c r="P31" s="33">
        <f t="shared" si="3"/>
        <v>5.65</v>
      </c>
      <c r="Q31" s="25">
        <v>7.7</v>
      </c>
      <c r="R31" s="25">
        <v>6.2</v>
      </c>
      <c r="S31" s="25">
        <v>5.2</v>
      </c>
      <c r="T31" s="25">
        <v>5.9</v>
      </c>
      <c r="U31" s="26">
        <f t="shared" si="4"/>
        <v>12.100000000000001</v>
      </c>
      <c r="V31" s="33">
        <f t="shared" si="5"/>
        <v>6.050000000000001</v>
      </c>
      <c r="W31" s="27"/>
      <c r="X31" s="34">
        <f t="shared" si="16"/>
        <v>12</v>
      </c>
      <c r="Z31" s="22" t="s">
        <v>73</v>
      </c>
      <c r="AA31" s="21" t="s">
        <v>97</v>
      </c>
      <c r="AB31" s="17" t="s">
        <v>62</v>
      </c>
      <c r="AC31" s="25">
        <v>0.4</v>
      </c>
      <c r="AD31" s="25">
        <v>0.4</v>
      </c>
      <c r="AE31" s="26">
        <f t="shared" si="7"/>
        <v>0.4</v>
      </c>
      <c r="AF31" s="25">
        <v>1.4</v>
      </c>
      <c r="AG31" s="25">
        <v>1.3</v>
      </c>
      <c r="AH31" s="26">
        <f t="shared" si="8"/>
        <v>1.35</v>
      </c>
      <c r="AI31" s="33">
        <f t="shared" si="9"/>
        <v>0.875</v>
      </c>
      <c r="AJ31" s="25">
        <v>5.1</v>
      </c>
      <c r="AK31" s="25">
        <v>5.8</v>
      </c>
      <c r="AL31" s="25">
        <v>5</v>
      </c>
      <c r="AM31" s="25">
        <v>6</v>
      </c>
      <c r="AN31" s="26">
        <f t="shared" si="10"/>
        <v>10.899999999999999</v>
      </c>
      <c r="AO31" s="33">
        <f t="shared" si="11"/>
        <v>5.449999999999999</v>
      </c>
      <c r="AP31" s="59">
        <v>4.2</v>
      </c>
      <c r="AQ31" s="59">
        <v>5</v>
      </c>
      <c r="AR31" s="59">
        <v>5</v>
      </c>
      <c r="AS31" s="59">
        <v>5.5</v>
      </c>
      <c r="AT31" s="58">
        <f t="shared" si="12"/>
        <v>10</v>
      </c>
      <c r="AU31" s="33">
        <f t="shared" si="13"/>
        <v>5</v>
      </c>
      <c r="AV31" s="27"/>
      <c r="AW31" s="34">
        <f>SUM(AI31,AO31,AU31)</f>
        <v>11.325</v>
      </c>
      <c r="AX31" s="34">
        <f t="shared" si="15"/>
        <v>23.325</v>
      </c>
      <c r="AY31" s="43" t="s">
        <v>76</v>
      </c>
    </row>
    <row r="32" spans="1:51" ht="24.75" customHeight="1">
      <c r="A32" s="22" t="s">
        <v>35</v>
      </c>
      <c r="B32" s="21" t="s">
        <v>88</v>
      </c>
      <c r="C32" s="17" t="s">
        <v>106</v>
      </c>
      <c r="D32" s="25">
        <v>1</v>
      </c>
      <c r="E32" s="25">
        <v>1</v>
      </c>
      <c r="F32" s="25"/>
      <c r="G32" s="25"/>
      <c r="H32" s="26">
        <f t="shared" si="0"/>
        <v>2</v>
      </c>
      <c r="I32" s="33">
        <f t="shared" si="1"/>
        <v>1</v>
      </c>
      <c r="J32" s="27"/>
      <c r="K32" s="25">
        <v>4.8</v>
      </c>
      <c r="L32" s="25">
        <v>6.3</v>
      </c>
      <c r="M32" s="25">
        <v>5.8</v>
      </c>
      <c r="N32" s="25">
        <v>6.2</v>
      </c>
      <c r="O32" s="26">
        <f t="shared" si="2"/>
        <v>11.999999999999996</v>
      </c>
      <c r="P32" s="33">
        <f t="shared" si="3"/>
        <v>5.999999999999998</v>
      </c>
      <c r="Q32" s="25">
        <v>7.8</v>
      </c>
      <c r="R32" s="25">
        <v>6</v>
      </c>
      <c r="S32" s="25">
        <v>5.7</v>
      </c>
      <c r="T32" s="25">
        <v>5.2</v>
      </c>
      <c r="U32" s="26">
        <f t="shared" si="4"/>
        <v>11.7</v>
      </c>
      <c r="V32" s="33">
        <f t="shared" si="5"/>
        <v>5.85</v>
      </c>
      <c r="W32" s="27"/>
      <c r="X32" s="34">
        <f t="shared" si="16"/>
        <v>12.849999999999998</v>
      </c>
      <c r="Z32" s="22" t="s">
        <v>35</v>
      </c>
      <c r="AA32" s="21" t="s">
        <v>88</v>
      </c>
      <c r="AB32" s="17" t="s">
        <v>106</v>
      </c>
      <c r="AC32" s="25">
        <v>0.2</v>
      </c>
      <c r="AD32" s="25">
        <v>0.2</v>
      </c>
      <c r="AE32" s="26">
        <f t="shared" si="7"/>
        <v>0.2</v>
      </c>
      <c r="AF32" s="25">
        <v>0.3</v>
      </c>
      <c r="AG32" s="25">
        <v>0.6</v>
      </c>
      <c r="AH32" s="26">
        <f t="shared" si="8"/>
        <v>0.44999999999999996</v>
      </c>
      <c r="AI32" s="33">
        <f t="shared" si="9"/>
        <v>0.32499999999999996</v>
      </c>
      <c r="AJ32" s="25">
        <v>3</v>
      </c>
      <c r="AK32" s="25">
        <v>5</v>
      </c>
      <c r="AL32" s="25">
        <v>5.5</v>
      </c>
      <c r="AM32" s="25">
        <v>4.2</v>
      </c>
      <c r="AN32" s="26">
        <f t="shared" si="10"/>
        <v>9.2</v>
      </c>
      <c r="AO32" s="33">
        <f t="shared" si="11"/>
        <v>4.6</v>
      </c>
      <c r="AP32" s="59">
        <v>3</v>
      </c>
      <c r="AQ32" s="59">
        <v>3</v>
      </c>
      <c r="AR32" s="59">
        <v>3</v>
      </c>
      <c r="AS32" s="59">
        <v>3.3</v>
      </c>
      <c r="AT32" s="58">
        <f t="shared" si="12"/>
        <v>6.000000000000001</v>
      </c>
      <c r="AU32" s="33">
        <f t="shared" si="13"/>
        <v>3.0000000000000004</v>
      </c>
      <c r="AV32" s="27"/>
      <c r="AW32" s="34">
        <f>SUM(AI32,AO32,AU32)</f>
        <v>7.925000000000001</v>
      </c>
      <c r="AX32" s="34">
        <f t="shared" si="15"/>
        <v>20.775</v>
      </c>
      <c r="AY32" s="43" t="s">
        <v>77</v>
      </c>
    </row>
    <row r="33" spans="1:24" ht="15">
      <c r="A33" s="5"/>
      <c r="B33" s="11"/>
      <c r="C33" s="5"/>
      <c r="D33" s="5"/>
      <c r="E33" s="5"/>
      <c r="F33" s="14"/>
      <c r="G33" s="5"/>
      <c r="H33" s="5"/>
      <c r="I33" s="14"/>
      <c r="J33" s="15"/>
      <c r="K33" s="2"/>
      <c r="L33" s="2"/>
      <c r="M33" s="2"/>
      <c r="N33" s="2"/>
      <c r="O33" s="10"/>
      <c r="P33" s="9"/>
      <c r="Q33" s="2"/>
      <c r="R33" s="2"/>
      <c r="S33" s="2"/>
      <c r="T33" s="2"/>
      <c r="U33" s="10"/>
      <c r="V33" s="9"/>
      <c r="W33" s="9"/>
      <c r="X33" s="7"/>
    </row>
  </sheetData>
  <sheetProtection/>
  <mergeCells count="28">
    <mergeCell ref="AU4:AU5"/>
    <mergeCell ref="AW4:AW5"/>
    <mergeCell ref="AX4:AX5"/>
    <mergeCell ref="AY4:AY5"/>
    <mergeCell ref="AI4:AI5"/>
    <mergeCell ref="AJ4:AM4"/>
    <mergeCell ref="AN4:AN5"/>
    <mergeCell ref="AO4:AO5"/>
    <mergeCell ref="AP4:AS4"/>
    <mergeCell ref="AT4:AT5"/>
    <mergeCell ref="V4:V5"/>
    <mergeCell ref="X4:X5"/>
    <mergeCell ref="Z4:Z5"/>
    <mergeCell ref="AA4:AA5"/>
    <mergeCell ref="AB4:AB5"/>
    <mergeCell ref="AC4:AH4"/>
    <mergeCell ref="J4:J5"/>
    <mergeCell ref="K4:N4"/>
    <mergeCell ref="O4:O5"/>
    <mergeCell ref="P4:P5"/>
    <mergeCell ref="Q4:T4"/>
    <mergeCell ref="U4:U5"/>
    <mergeCell ref="A4:A5"/>
    <mergeCell ref="B4:B5"/>
    <mergeCell ref="C4:C5"/>
    <mergeCell ref="D4:G4"/>
    <mergeCell ref="H4:H5"/>
    <mergeCell ref="I4:I5"/>
  </mergeCells>
  <printOptions/>
  <pageMargins left="0.787401575" right="0.44" top="0.2421875" bottom="0.27" header="0.4921259845" footer="0.492125984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3" sqref="A3"/>
    </sheetView>
  </sheetViews>
  <sheetFormatPr defaultColWidth="9.00390625" defaultRowHeight="14.25"/>
  <cols>
    <col min="1" max="1" width="5.50390625" style="0" customWidth="1"/>
    <col min="2" max="2" width="18.125" style="0" customWidth="1"/>
    <col min="3" max="3" width="14.375" style="0" customWidth="1"/>
    <col min="4" max="5" width="8.375" style="0" customWidth="1"/>
    <col min="6" max="6" width="8.125" style="0" customWidth="1"/>
    <col min="7" max="7" width="5.25390625" style="0" customWidth="1"/>
    <col min="8" max="8" width="8.25390625" style="0" customWidth="1"/>
    <col min="9" max="9" width="8.50390625" style="0" customWidth="1"/>
    <col min="10" max="10" width="8.125" style="0" customWidth="1"/>
    <col min="11" max="11" width="7.625" style="0" customWidth="1"/>
    <col min="12" max="12" width="5.50390625" style="0" customWidth="1"/>
    <col min="13" max="13" width="7.875" style="0" customWidth="1"/>
    <col min="14" max="14" width="8.125" style="0" customWidth="1"/>
    <col min="15" max="15" width="7.125" style="0" customWidth="1"/>
  </cols>
  <sheetData>
    <row r="1" spans="1:15" ht="14.25">
      <c r="A1" s="5"/>
      <c r="B1" s="1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63" t="s">
        <v>224</v>
      </c>
      <c r="B2" s="1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s="79" t="s">
        <v>1</v>
      </c>
      <c r="B4" s="75" t="s">
        <v>0</v>
      </c>
      <c r="C4" s="82" t="s">
        <v>3</v>
      </c>
      <c r="D4" s="97" t="s">
        <v>206</v>
      </c>
      <c r="E4" s="99" t="s">
        <v>183</v>
      </c>
      <c r="F4" s="100" t="s">
        <v>184</v>
      </c>
      <c r="G4" s="84" t="s">
        <v>200</v>
      </c>
      <c r="H4" s="90" t="s">
        <v>189</v>
      </c>
      <c r="I4" s="97" t="s">
        <v>188</v>
      </c>
      <c r="J4" s="99" t="s">
        <v>183</v>
      </c>
      <c r="K4" s="106" t="s">
        <v>184</v>
      </c>
      <c r="L4" s="84" t="s">
        <v>200</v>
      </c>
      <c r="M4" s="102" t="s">
        <v>190</v>
      </c>
      <c r="N4" s="103" t="s">
        <v>181</v>
      </c>
      <c r="O4" s="95" t="s">
        <v>4</v>
      </c>
    </row>
    <row r="5" spans="1:15" ht="14.25">
      <c r="A5" s="80"/>
      <c r="B5" s="81"/>
      <c r="C5" s="83"/>
      <c r="D5" s="98"/>
      <c r="E5" s="99"/>
      <c r="F5" s="101"/>
      <c r="G5" s="105"/>
      <c r="H5" s="90"/>
      <c r="I5" s="98"/>
      <c r="J5" s="99"/>
      <c r="K5" s="107"/>
      <c r="L5" s="105"/>
      <c r="M5" s="102"/>
      <c r="N5" s="104"/>
      <c r="O5" s="95"/>
    </row>
    <row r="6" spans="1:15" ht="29.25" customHeight="1">
      <c r="A6" s="22" t="s">
        <v>31</v>
      </c>
      <c r="B6" s="54" t="s">
        <v>115</v>
      </c>
      <c r="C6" s="17" t="s">
        <v>111</v>
      </c>
      <c r="D6" s="51">
        <v>4.025</v>
      </c>
      <c r="E6" s="33">
        <v>7.95</v>
      </c>
      <c r="F6" s="33">
        <v>7.6</v>
      </c>
      <c r="G6" s="17"/>
      <c r="H6" s="52">
        <f>SUM(D6:G6)</f>
        <v>19.575000000000003</v>
      </c>
      <c r="I6" s="53">
        <v>4.075</v>
      </c>
      <c r="J6" s="45">
        <v>7.3</v>
      </c>
      <c r="K6" s="45">
        <v>7.75</v>
      </c>
      <c r="L6" s="20"/>
      <c r="M6" s="52">
        <f>SUM(I6:L6)</f>
        <v>19.125</v>
      </c>
      <c r="N6" s="52">
        <f>SUM(M6,H6)</f>
        <v>38.7</v>
      </c>
      <c r="O6" s="29" t="s">
        <v>25</v>
      </c>
    </row>
    <row r="7" spans="1:15" ht="28.5" customHeight="1">
      <c r="A7" s="22" t="s">
        <v>40</v>
      </c>
      <c r="B7" s="54" t="s">
        <v>125</v>
      </c>
      <c r="C7" s="17" t="s">
        <v>107</v>
      </c>
      <c r="D7" s="51">
        <v>4.1</v>
      </c>
      <c r="E7" s="33">
        <v>7.25</v>
      </c>
      <c r="F7" s="33">
        <v>7.95</v>
      </c>
      <c r="G7" s="17"/>
      <c r="H7" s="52">
        <f aca="true" t="shared" si="0" ref="H7:H23">SUM(D7:G7)</f>
        <v>19.3</v>
      </c>
      <c r="I7" s="53">
        <v>3.425</v>
      </c>
      <c r="J7" s="45">
        <v>7.35</v>
      </c>
      <c r="K7" s="45">
        <v>7.45</v>
      </c>
      <c r="L7" s="20"/>
      <c r="M7" s="52">
        <f aca="true" t="shared" si="1" ref="M7:M23">SUM(I7:L7)</f>
        <v>18.224999999999998</v>
      </c>
      <c r="N7" s="52">
        <f aca="true" t="shared" si="2" ref="N7:N23">SUM(M7,H7)</f>
        <v>37.525</v>
      </c>
      <c r="O7" s="29" t="s">
        <v>26</v>
      </c>
    </row>
    <row r="8" spans="1:15" ht="26.25" customHeight="1">
      <c r="A8" s="22" t="s">
        <v>29</v>
      </c>
      <c r="B8" s="54" t="s">
        <v>114</v>
      </c>
      <c r="C8" s="17" t="s">
        <v>107</v>
      </c>
      <c r="D8" s="51">
        <v>3.675</v>
      </c>
      <c r="E8" s="33">
        <v>7.75</v>
      </c>
      <c r="F8" s="33">
        <v>7.75</v>
      </c>
      <c r="G8" s="17"/>
      <c r="H8" s="52">
        <f t="shared" si="0"/>
        <v>19.175</v>
      </c>
      <c r="I8" s="53">
        <v>3</v>
      </c>
      <c r="J8" s="45">
        <v>7.2</v>
      </c>
      <c r="K8" s="45">
        <v>7.65</v>
      </c>
      <c r="L8" s="20"/>
      <c r="M8" s="52">
        <f t="shared" si="1"/>
        <v>17.85</v>
      </c>
      <c r="N8" s="52">
        <f t="shared" si="2"/>
        <v>37.025000000000006</v>
      </c>
      <c r="O8" s="29" t="s">
        <v>27</v>
      </c>
    </row>
    <row r="9" spans="1:15" ht="15.75">
      <c r="A9" s="22" t="s">
        <v>39</v>
      </c>
      <c r="B9" s="54" t="s">
        <v>124</v>
      </c>
      <c r="C9" s="17" t="s">
        <v>70</v>
      </c>
      <c r="D9" s="51">
        <v>3.925</v>
      </c>
      <c r="E9" s="33">
        <v>6.95</v>
      </c>
      <c r="F9" s="33">
        <v>7.45</v>
      </c>
      <c r="G9" s="17"/>
      <c r="H9" s="52">
        <f t="shared" si="0"/>
        <v>18.325</v>
      </c>
      <c r="I9" s="53">
        <v>3.6</v>
      </c>
      <c r="J9" s="45">
        <v>7.4</v>
      </c>
      <c r="K9" s="45">
        <v>7.2</v>
      </c>
      <c r="L9" s="20"/>
      <c r="M9" s="52">
        <f t="shared" si="1"/>
        <v>18.2</v>
      </c>
      <c r="N9" s="52">
        <f t="shared" si="2"/>
        <v>36.525</v>
      </c>
      <c r="O9" s="46" t="s">
        <v>28</v>
      </c>
    </row>
    <row r="10" spans="1:15" ht="26.25" customHeight="1">
      <c r="A10" s="22" t="s">
        <v>37</v>
      </c>
      <c r="B10" s="54" t="s">
        <v>122</v>
      </c>
      <c r="C10" s="17" t="s">
        <v>107</v>
      </c>
      <c r="D10" s="51">
        <v>3.275</v>
      </c>
      <c r="E10" s="33">
        <v>6.95</v>
      </c>
      <c r="F10" s="33">
        <v>4.3</v>
      </c>
      <c r="G10" s="17"/>
      <c r="H10" s="52">
        <f t="shared" si="0"/>
        <v>14.524999999999999</v>
      </c>
      <c r="I10" s="53">
        <v>3.875</v>
      </c>
      <c r="J10" s="45">
        <v>7.25</v>
      </c>
      <c r="K10" s="45">
        <v>7.5</v>
      </c>
      <c r="L10" s="20"/>
      <c r="M10" s="52">
        <f t="shared" si="1"/>
        <v>18.625</v>
      </c>
      <c r="N10" s="52">
        <f t="shared" si="2"/>
        <v>33.15</v>
      </c>
      <c r="O10" s="46" t="s">
        <v>29</v>
      </c>
    </row>
    <row r="11" spans="1:15" ht="23.25" customHeight="1">
      <c r="A11" s="22" t="s">
        <v>30</v>
      </c>
      <c r="B11" s="54" t="s">
        <v>153</v>
      </c>
      <c r="C11" s="17" t="s">
        <v>111</v>
      </c>
      <c r="D11" s="51">
        <v>2.275</v>
      </c>
      <c r="E11" s="33">
        <v>6.9</v>
      </c>
      <c r="F11" s="33">
        <v>6.8</v>
      </c>
      <c r="G11" s="17"/>
      <c r="H11" s="52">
        <f t="shared" si="0"/>
        <v>15.975000000000001</v>
      </c>
      <c r="I11" s="53">
        <v>3.85</v>
      </c>
      <c r="J11" s="45">
        <v>7.65</v>
      </c>
      <c r="K11" s="45">
        <v>8.05</v>
      </c>
      <c r="L11" s="20"/>
      <c r="M11" s="52">
        <f t="shared" si="1"/>
        <v>19.55</v>
      </c>
      <c r="N11" s="52">
        <f t="shared" si="2"/>
        <v>35.525000000000006</v>
      </c>
      <c r="O11" s="46" t="s">
        <v>30</v>
      </c>
    </row>
    <row r="12" spans="1:15" ht="24" customHeight="1">
      <c r="A12" s="22" t="s">
        <v>43</v>
      </c>
      <c r="B12" s="54" t="s">
        <v>127</v>
      </c>
      <c r="C12" s="17" t="s">
        <v>128</v>
      </c>
      <c r="D12" s="51">
        <v>3.525</v>
      </c>
      <c r="E12" s="33">
        <v>6.95</v>
      </c>
      <c r="F12" s="33">
        <v>6.7</v>
      </c>
      <c r="G12" s="17"/>
      <c r="H12" s="52">
        <f t="shared" si="0"/>
        <v>17.175</v>
      </c>
      <c r="I12" s="53">
        <v>3.175</v>
      </c>
      <c r="J12" s="45">
        <v>6.9</v>
      </c>
      <c r="K12" s="45">
        <v>7.45</v>
      </c>
      <c r="L12" s="20">
        <v>-0.4</v>
      </c>
      <c r="M12" s="52">
        <f t="shared" si="1"/>
        <v>17.125</v>
      </c>
      <c r="N12" s="52">
        <f t="shared" si="2"/>
        <v>34.3</v>
      </c>
      <c r="O12" s="46" t="s">
        <v>31</v>
      </c>
    </row>
    <row r="13" spans="1:15" ht="24" customHeight="1">
      <c r="A13" s="22" t="s">
        <v>26</v>
      </c>
      <c r="B13" s="54" t="s">
        <v>178</v>
      </c>
      <c r="C13" s="17" t="s">
        <v>111</v>
      </c>
      <c r="D13" s="51">
        <v>3.525</v>
      </c>
      <c r="E13" s="33">
        <v>7.6</v>
      </c>
      <c r="F13" s="33">
        <v>7.1</v>
      </c>
      <c r="G13" s="17"/>
      <c r="H13" s="52">
        <f t="shared" si="0"/>
        <v>18.225</v>
      </c>
      <c r="I13" s="53">
        <v>2.425</v>
      </c>
      <c r="J13" s="45">
        <v>6.9</v>
      </c>
      <c r="K13" s="45">
        <v>6.65</v>
      </c>
      <c r="L13" s="20"/>
      <c r="M13" s="52">
        <f t="shared" si="1"/>
        <v>15.975</v>
      </c>
      <c r="N13" s="52">
        <f t="shared" si="2"/>
        <v>34.2</v>
      </c>
      <c r="O13" s="46" t="s">
        <v>32</v>
      </c>
    </row>
    <row r="14" spans="1:15" ht="15.75">
      <c r="A14" s="22" t="s">
        <v>28</v>
      </c>
      <c r="B14" s="54" t="s">
        <v>113</v>
      </c>
      <c r="C14" s="17" t="s">
        <v>70</v>
      </c>
      <c r="D14" s="33">
        <v>2.775</v>
      </c>
      <c r="E14" s="33">
        <v>6.9</v>
      </c>
      <c r="F14" s="33">
        <v>6.2</v>
      </c>
      <c r="G14" s="17"/>
      <c r="H14" s="52">
        <f t="shared" si="0"/>
        <v>15.875</v>
      </c>
      <c r="I14" s="53">
        <v>3.5</v>
      </c>
      <c r="J14" s="45">
        <v>7.2</v>
      </c>
      <c r="K14" s="45">
        <v>7.45</v>
      </c>
      <c r="L14" s="20"/>
      <c r="M14" s="52">
        <f t="shared" si="1"/>
        <v>18.15</v>
      </c>
      <c r="N14" s="52">
        <f t="shared" si="2"/>
        <v>34.025</v>
      </c>
      <c r="O14" s="46" t="s">
        <v>33</v>
      </c>
    </row>
    <row r="15" spans="1:15" ht="15.75">
      <c r="A15" s="22" t="s">
        <v>32</v>
      </c>
      <c r="B15" s="54" t="s">
        <v>116</v>
      </c>
      <c r="C15" s="17" t="s">
        <v>117</v>
      </c>
      <c r="D15" s="33">
        <v>3.85</v>
      </c>
      <c r="E15" s="33">
        <v>7.35</v>
      </c>
      <c r="F15" s="33">
        <v>7.05</v>
      </c>
      <c r="G15" s="17"/>
      <c r="H15" s="52">
        <f t="shared" si="0"/>
        <v>18.25</v>
      </c>
      <c r="I15" s="53">
        <v>2.925</v>
      </c>
      <c r="J15" s="45">
        <v>7</v>
      </c>
      <c r="K15" s="45">
        <v>6.45</v>
      </c>
      <c r="L15" s="20">
        <v>-0.8</v>
      </c>
      <c r="M15" s="52">
        <f t="shared" si="1"/>
        <v>15.575</v>
      </c>
      <c r="N15" s="52">
        <f t="shared" si="2"/>
        <v>33.825</v>
      </c>
      <c r="O15" s="46" t="s">
        <v>34</v>
      </c>
    </row>
    <row r="16" spans="1:15" ht="15.75">
      <c r="A16" s="22" t="s">
        <v>38</v>
      </c>
      <c r="B16" s="54" t="s">
        <v>123</v>
      </c>
      <c r="C16" s="17" t="s">
        <v>121</v>
      </c>
      <c r="D16" s="33">
        <v>3.15</v>
      </c>
      <c r="E16" s="33">
        <v>6.45</v>
      </c>
      <c r="F16" s="33">
        <v>7.4</v>
      </c>
      <c r="G16" s="17"/>
      <c r="H16" s="52">
        <f t="shared" si="0"/>
        <v>17</v>
      </c>
      <c r="I16" s="53">
        <v>2.5</v>
      </c>
      <c r="J16" s="45">
        <v>6.65</v>
      </c>
      <c r="K16" s="45">
        <v>6.95</v>
      </c>
      <c r="L16" s="20"/>
      <c r="M16" s="52">
        <f t="shared" si="1"/>
        <v>16.1</v>
      </c>
      <c r="N16" s="52">
        <f t="shared" si="2"/>
        <v>33.1</v>
      </c>
      <c r="O16" s="46" t="s">
        <v>35</v>
      </c>
    </row>
    <row r="17" spans="1:15" ht="24" customHeight="1">
      <c r="A17" s="22" t="s">
        <v>34</v>
      </c>
      <c r="B17" s="54" t="s">
        <v>118</v>
      </c>
      <c r="C17" s="17" t="s">
        <v>107</v>
      </c>
      <c r="D17" s="33">
        <v>3</v>
      </c>
      <c r="E17" s="33">
        <v>6.85</v>
      </c>
      <c r="F17" s="33">
        <v>6.65</v>
      </c>
      <c r="G17" s="17"/>
      <c r="H17" s="52">
        <f t="shared" si="0"/>
        <v>16.5</v>
      </c>
      <c r="I17" s="53">
        <v>2.725</v>
      </c>
      <c r="J17" s="45">
        <v>6.6</v>
      </c>
      <c r="K17" s="45">
        <v>6.85</v>
      </c>
      <c r="L17" s="20"/>
      <c r="M17" s="52">
        <f t="shared" si="1"/>
        <v>16.174999999999997</v>
      </c>
      <c r="N17" s="52">
        <f t="shared" si="2"/>
        <v>32.675</v>
      </c>
      <c r="O17" s="46" t="s">
        <v>36</v>
      </c>
    </row>
    <row r="18" spans="1:15" ht="24.75" customHeight="1">
      <c r="A18" s="22" t="s">
        <v>27</v>
      </c>
      <c r="B18" s="54" t="s">
        <v>112</v>
      </c>
      <c r="C18" s="17" t="s">
        <v>107</v>
      </c>
      <c r="D18" s="33">
        <v>3.175</v>
      </c>
      <c r="E18" s="33">
        <v>6.85</v>
      </c>
      <c r="F18" s="33">
        <v>7.1</v>
      </c>
      <c r="G18" s="17"/>
      <c r="H18" s="52">
        <f t="shared" si="0"/>
        <v>17.125</v>
      </c>
      <c r="I18" s="53">
        <v>2.1</v>
      </c>
      <c r="J18" s="45">
        <v>6.45</v>
      </c>
      <c r="K18" s="45">
        <v>6.95</v>
      </c>
      <c r="L18" s="20"/>
      <c r="M18" s="52">
        <f t="shared" si="1"/>
        <v>15.5</v>
      </c>
      <c r="N18" s="52">
        <f t="shared" si="2"/>
        <v>32.625</v>
      </c>
      <c r="O18" s="46" t="s">
        <v>37</v>
      </c>
    </row>
    <row r="19" spans="1:15" ht="15.75">
      <c r="A19" s="22" t="s">
        <v>35</v>
      </c>
      <c r="B19" s="54" t="s">
        <v>119</v>
      </c>
      <c r="C19" s="17" t="s">
        <v>121</v>
      </c>
      <c r="D19" s="33">
        <v>2.775</v>
      </c>
      <c r="E19" s="33">
        <v>6.4</v>
      </c>
      <c r="F19" s="33">
        <v>7.05</v>
      </c>
      <c r="G19" s="17"/>
      <c r="H19" s="52">
        <f t="shared" si="0"/>
        <v>16.225</v>
      </c>
      <c r="I19" s="53">
        <v>2.825</v>
      </c>
      <c r="J19" s="45">
        <v>6.75</v>
      </c>
      <c r="K19" s="45">
        <v>6.8</v>
      </c>
      <c r="L19" s="20"/>
      <c r="M19" s="52">
        <f t="shared" si="1"/>
        <v>16.375</v>
      </c>
      <c r="N19" s="52">
        <f t="shared" si="2"/>
        <v>32.6</v>
      </c>
      <c r="O19" s="46" t="s">
        <v>38</v>
      </c>
    </row>
    <row r="20" spans="1:15" ht="22.5">
      <c r="A20" s="22" t="s">
        <v>36</v>
      </c>
      <c r="B20" s="54" t="s">
        <v>120</v>
      </c>
      <c r="C20" s="17" t="s">
        <v>107</v>
      </c>
      <c r="D20" s="33">
        <v>2.575</v>
      </c>
      <c r="E20" s="33">
        <v>6.65</v>
      </c>
      <c r="F20" s="33">
        <v>6.7</v>
      </c>
      <c r="G20" s="17"/>
      <c r="H20" s="52">
        <f t="shared" si="0"/>
        <v>15.925</v>
      </c>
      <c r="I20" s="53">
        <v>2</v>
      </c>
      <c r="J20" s="45">
        <v>6.65</v>
      </c>
      <c r="K20" s="45">
        <v>6.85</v>
      </c>
      <c r="L20" s="20"/>
      <c r="M20" s="52">
        <f t="shared" si="1"/>
        <v>15.5</v>
      </c>
      <c r="N20" s="52">
        <f t="shared" si="2"/>
        <v>31.425</v>
      </c>
      <c r="O20" s="46" t="s">
        <v>39</v>
      </c>
    </row>
    <row r="21" spans="1:15" ht="21.75" customHeight="1">
      <c r="A21" s="22" t="s">
        <v>44</v>
      </c>
      <c r="B21" s="54" t="s">
        <v>179</v>
      </c>
      <c r="C21" s="17" t="s">
        <v>180</v>
      </c>
      <c r="D21" s="33">
        <v>2.175</v>
      </c>
      <c r="E21" s="33">
        <v>6.75</v>
      </c>
      <c r="F21" s="33">
        <v>6.8</v>
      </c>
      <c r="G21" s="17"/>
      <c r="H21" s="52">
        <f t="shared" si="0"/>
        <v>15.725000000000001</v>
      </c>
      <c r="I21" s="53">
        <v>1.9</v>
      </c>
      <c r="J21" s="45">
        <v>6.6</v>
      </c>
      <c r="K21" s="45">
        <v>6.9</v>
      </c>
      <c r="L21" s="20"/>
      <c r="M21" s="52">
        <f t="shared" si="1"/>
        <v>15.4</v>
      </c>
      <c r="N21" s="52">
        <f t="shared" si="2"/>
        <v>31.125</v>
      </c>
      <c r="O21" s="46" t="s">
        <v>40</v>
      </c>
    </row>
    <row r="22" spans="1:15" ht="26.25" customHeight="1">
      <c r="A22" s="22" t="s">
        <v>42</v>
      </c>
      <c r="B22" s="54" t="s">
        <v>126</v>
      </c>
      <c r="C22" s="17" t="s">
        <v>128</v>
      </c>
      <c r="D22" s="33">
        <v>2.05</v>
      </c>
      <c r="E22" s="33">
        <v>6.7</v>
      </c>
      <c r="F22" s="33">
        <v>7.3</v>
      </c>
      <c r="G22" s="17"/>
      <c r="H22" s="52">
        <f t="shared" si="0"/>
        <v>16.05</v>
      </c>
      <c r="I22" s="53">
        <v>1.9</v>
      </c>
      <c r="J22" s="45">
        <v>6.6</v>
      </c>
      <c r="K22" s="45">
        <v>6.45</v>
      </c>
      <c r="L22" s="20"/>
      <c r="M22" s="52">
        <f t="shared" si="1"/>
        <v>14.95</v>
      </c>
      <c r="N22" s="52">
        <f t="shared" si="2"/>
        <v>31</v>
      </c>
      <c r="O22" s="46" t="s">
        <v>41</v>
      </c>
    </row>
    <row r="23" spans="1:15" ht="28.5" customHeight="1">
      <c r="A23" s="22" t="s">
        <v>25</v>
      </c>
      <c r="B23" s="24" t="s">
        <v>110</v>
      </c>
      <c r="C23" s="17" t="s">
        <v>107</v>
      </c>
      <c r="D23" s="33">
        <v>1.8</v>
      </c>
      <c r="E23" s="33">
        <v>6.5</v>
      </c>
      <c r="F23" s="33">
        <v>7.15</v>
      </c>
      <c r="G23" s="17"/>
      <c r="H23" s="52">
        <f t="shared" si="0"/>
        <v>15.450000000000001</v>
      </c>
      <c r="I23" s="53">
        <v>1.525</v>
      </c>
      <c r="J23" s="45">
        <v>6</v>
      </c>
      <c r="K23" s="45">
        <v>5.1</v>
      </c>
      <c r="L23" s="20">
        <v>-0.4</v>
      </c>
      <c r="M23" s="52">
        <f t="shared" si="1"/>
        <v>12.225</v>
      </c>
      <c r="N23" s="52">
        <f t="shared" si="2"/>
        <v>27.675</v>
      </c>
      <c r="O23" s="46" t="s">
        <v>42</v>
      </c>
    </row>
  </sheetData>
  <sheetProtection/>
  <mergeCells count="15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3541666666666667" right="0.3229166666666667" top="0.23958333333333334" bottom="0.427083333333333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0" customWidth="1"/>
    <col min="2" max="2" width="21.875" style="0" customWidth="1"/>
    <col min="3" max="3" width="12.25390625" style="0" customWidth="1"/>
    <col min="4" max="5" width="6.625" style="0" customWidth="1"/>
    <col min="6" max="6" width="6.25390625" style="0" customWidth="1"/>
    <col min="7" max="7" width="5.25390625" style="0" customWidth="1"/>
    <col min="9" max="9" width="6.875" style="0" customWidth="1"/>
  </cols>
  <sheetData>
    <row r="3" ht="18">
      <c r="B3" s="6" t="s">
        <v>201</v>
      </c>
    </row>
    <row r="5" spans="1:9" ht="14.25" customHeight="1">
      <c r="A5" s="79" t="s">
        <v>1</v>
      </c>
      <c r="B5" s="79" t="s">
        <v>0</v>
      </c>
      <c r="C5" s="82" t="s">
        <v>3</v>
      </c>
      <c r="D5" s="97" t="s">
        <v>182</v>
      </c>
      <c r="E5" s="84" t="s">
        <v>183</v>
      </c>
      <c r="F5" s="84" t="s">
        <v>184</v>
      </c>
      <c r="G5" s="71" t="s">
        <v>200</v>
      </c>
      <c r="H5" s="90" t="s">
        <v>181</v>
      </c>
      <c r="I5" s="108" t="s">
        <v>196</v>
      </c>
    </row>
    <row r="6" spans="1:9" ht="14.25">
      <c r="A6" s="80"/>
      <c r="B6" s="80"/>
      <c r="C6" s="83"/>
      <c r="D6" s="98"/>
      <c r="E6" s="85"/>
      <c r="F6" s="85"/>
      <c r="G6" s="72"/>
      <c r="H6" s="90"/>
      <c r="I6" s="109"/>
    </row>
    <row r="7" spans="1:9" ht="24.75" customHeight="1">
      <c r="A7" s="22" t="s">
        <v>32</v>
      </c>
      <c r="B7" s="49" t="s">
        <v>148</v>
      </c>
      <c r="C7" s="17" t="s">
        <v>111</v>
      </c>
      <c r="D7" s="48">
        <v>4.65</v>
      </c>
      <c r="E7" s="48">
        <v>8.35</v>
      </c>
      <c r="F7" s="48">
        <v>8.15</v>
      </c>
      <c r="G7" s="48"/>
      <c r="H7" s="34">
        <f>SUM(D7:E7:F7)</f>
        <v>21.15</v>
      </c>
      <c r="I7" s="29" t="s">
        <v>25</v>
      </c>
    </row>
    <row r="8" spans="1:9" ht="24.75" customHeight="1">
      <c r="A8" s="22" t="s">
        <v>26</v>
      </c>
      <c r="B8" s="49" t="s">
        <v>151</v>
      </c>
      <c r="C8" s="17" t="s">
        <v>69</v>
      </c>
      <c r="D8" s="48">
        <v>5.575</v>
      </c>
      <c r="E8" s="48">
        <v>8</v>
      </c>
      <c r="F8" s="48">
        <v>7.5</v>
      </c>
      <c r="G8" s="48"/>
      <c r="H8" s="34">
        <f>SUM(D8:E8:F8)</f>
        <v>21.075</v>
      </c>
      <c r="I8" s="29" t="s">
        <v>26</v>
      </c>
    </row>
    <row r="9" spans="1:9" ht="24.75" customHeight="1">
      <c r="A9" s="22" t="s">
        <v>28</v>
      </c>
      <c r="B9" s="49" t="s">
        <v>193</v>
      </c>
      <c r="C9" s="17" t="s">
        <v>162</v>
      </c>
      <c r="D9" s="48">
        <v>4.125</v>
      </c>
      <c r="E9" s="48">
        <v>8</v>
      </c>
      <c r="F9" s="48">
        <v>7.85</v>
      </c>
      <c r="G9" s="20"/>
      <c r="H9" s="34">
        <f>SUM(D9:E9:F9)</f>
        <v>19.975</v>
      </c>
      <c r="I9" s="29" t="s">
        <v>27</v>
      </c>
    </row>
    <row r="10" spans="1:9" ht="24.75" customHeight="1">
      <c r="A10" s="22" t="s">
        <v>27</v>
      </c>
      <c r="B10" s="49" t="s">
        <v>155</v>
      </c>
      <c r="C10" s="17" t="s">
        <v>163</v>
      </c>
      <c r="D10" s="48">
        <v>4.825</v>
      </c>
      <c r="E10" s="48">
        <v>7.7</v>
      </c>
      <c r="F10" s="48">
        <v>7.25</v>
      </c>
      <c r="G10" s="48"/>
      <c r="H10" s="34">
        <f>SUM(D10:E10:F10)</f>
        <v>19.775</v>
      </c>
      <c r="I10" s="43" t="s">
        <v>28</v>
      </c>
    </row>
    <row r="11" spans="1:9" ht="24.75" customHeight="1">
      <c r="A11" s="22" t="s">
        <v>35</v>
      </c>
      <c r="B11" s="49" t="s">
        <v>157</v>
      </c>
      <c r="C11" s="17" t="s">
        <v>109</v>
      </c>
      <c r="D11" s="48">
        <v>4</v>
      </c>
      <c r="E11" s="48">
        <v>7.6</v>
      </c>
      <c r="F11" s="48">
        <v>7.85</v>
      </c>
      <c r="G11" s="48"/>
      <c r="H11" s="34">
        <f>SUM(D11:E11:F11)</f>
        <v>19.45</v>
      </c>
      <c r="I11" s="43" t="s">
        <v>29</v>
      </c>
    </row>
    <row r="12" spans="1:9" ht="24.75" customHeight="1">
      <c r="A12" s="22" t="s">
        <v>29</v>
      </c>
      <c r="B12" s="49" t="s">
        <v>160</v>
      </c>
      <c r="C12" s="17" t="s">
        <v>161</v>
      </c>
      <c r="D12" s="48">
        <v>4.425</v>
      </c>
      <c r="E12" s="48">
        <v>7.6</v>
      </c>
      <c r="F12" s="48">
        <v>7.25</v>
      </c>
      <c r="G12" s="48"/>
      <c r="H12" s="34">
        <f>SUM(D12:E12:F12)</f>
        <v>19.275</v>
      </c>
      <c r="I12" s="43" t="s">
        <v>30</v>
      </c>
    </row>
    <row r="13" spans="1:9" ht="24.75" customHeight="1">
      <c r="A13" s="22" t="s">
        <v>25</v>
      </c>
      <c r="B13" s="49" t="s">
        <v>149</v>
      </c>
      <c r="C13" s="17" t="s">
        <v>69</v>
      </c>
      <c r="D13" s="48">
        <v>4.175</v>
      </c>
      <c r="E13" s="48">
        <v>7.2</v>
      </c>
      <c r="F13" s="48">
        <v>7.1</v>
      </c>
      <c r="G13" s="27"/>
      <c r="H13" s="34">
        <f>SUM(D13:E13:F13)</f>
        <v>18.475</v>
      </c>
      <c r="I13" s="43" t="s">
        <v>31</v>
      </c>
    </row>
    <row r="14" spans="1:9" ht="24.75" customHeight="1">
      <c r="A14" s="22" t="s">
        <v>31</v>
      </c>
      <c r="B14" s="49" t="s">
        <v>147</v>
      </c>
      <c r="C14" s="17" t="s">
        <v>164</v>
      </c>
      <c r="D14" s="48">
        <v>3.275</v>
      </c>
      <c r="E14" s="48">
        <v>7.4</v>
      </c>
      <c r="F14" s="48">
        <v>7.6</v>
      </c>
      <c r="G14" s="20"/>
      <c r="H14" s="34">
        <f>SUM(D14:E14:F14)</f>
        <v>18.275</v>
      </c>
      <c r="I14" s="43" t="s">
        <v>32</v>
      </c>
    </row>
    <row r="15" spans="1:9" ht="24.75" customHeight="1">
      <c r="A15" s="22" t="s">
        <v>37</v>
      </c>
      <c r="B15" s="49" t="s">
        <v>191</v>
      </c>
      <c r="C15" s="17" t="s">
        <v>111</v>
      </c>
      <c r="D15" s="48">
        <v>3.1</v>
      </c>
      <c r="E15" s="48">
        <v>7.25</v>
      </c>
      <c r="F15" s="48">
        <v>7.55</v>
      </c>
      <c r="G15" s="48"/>
      <c r="H15" s="34">
        <f>SUM(D15:E15:F15)</f>
        <v>17.9</v>
      </c>
      <c r="I15" s="43" t="s">
        <v>33</v>
      </c>
    </row>
    <row r="16" spans="1:9" ht="24.75" customHeight="1">
      <c r="A16" s="22" t="s">
        <v>33</v>
      </c>
      <c r="B16" s="49" t="s">
        <v>154</v>
      </c>
      <c r="C16" s="17" t="s">
        <v>70</v>
      </c>
      <c r="D16" s="48">
        <v>2.925</v>
      </c>
      <c r="E16" s="48">
        <v>7.35</v>
      </c>
      <c r="F16" s="48">
        <v>7.15</v>
      </c>
      <c r="G16" s="48"/>
      <c r="H16" s="34">
        <f>SUM(D16:E16:F16)</f>
        <v>17.424999999999997</v>
      </c>
      <c r="I16" s="43" t="s">
        <v>34</v>
      </c>
    </row>
    <row r="17" spans="1:9" ht="24.75" customHeight="1">
      <c r="A17" s="22" t="s">
        <v>36</v>
      </c>
      <c r="B17" s="49" t="s">
        <v>159</v>
      </c>
      <c r="C17" s="17" t="s">
        <v>109</v>
      </c>
      <c r="D17" s="48">
        <v>3.175</v>
      </c>
      <c r="E17" s="48">
        <v>7.15</v>
      </c>
      <c r="F17" s="48">
        <v>6.9</v>
      </c>
      <c r="G17" s="48"/>
      <c r="H17" s="34">
        <f>SUM(D17:E17:F17)</f>
        <v>17.225</v>
      </c>
      <c r="I17" s="43" t="s">
        <v>35</v>
      </c>
    </row>
    <row r="18" spans="1:9" ht="24.75" customHeight="1">
      <c r="A18" s="22" t="s">
        <v>34</v>
      </c>
      <c r="B18" s="49" t="s">
        <v>156</v>
      </c>
      <c r="C18" s="17" t="s">
        <v>109</v>
      </c>
      <c r="D18" s="48">
        <v>2.225</v>
      </c>
      <c r="E18" s="48">
        <v>7.25</v>
      </c>
      <c r="F18" s="48">
        <v>7.7</v>
      </c>
      <c r="G18" s="48"/>
      <c r="H18" s="34">
        <f>SUM(D18:E18:F18)</f>
        <v>17.175</v>
      </c>
      <c r="I18" s="43" t="s">
        <v>36</v>
      </c>
    </row>
    <row r="19" spans="1:9" ht="24.75" customHeight="1">
      <c r="A19" s="22" t="s">
        <v>30</v>
      </c>
      <c r="B19" s="49" t="s">
        <v>145</v>
      </c>
      <c r="C19" s="17" t="s">
        <v>64</v>
      </c>
      <c r="D19" s="48">
        <v>2.525</v>
      </c>
      <c r="E19" s="48">
        <v>7.2</v>
      </c>
      <c r="F19" s="48">
        <v>6.85</v>
      </c>
      <c r="G19" s="20"/>
      <c r="H19" s="34">
        <f>SUM(D19:E19:F19)</f>
        <v>16.575</v>
      </c>
      <c r="I19" s="43" t="s">
        <v>37</v>
      </c>
    </row>
  </sheetData>
  <sheetProtection/>
  <mergeCells count="9">
    <mergeCell ref="A5:A6"/>
    <mergeCell ref="B5:B6"/>
    <mergeCell ref="C5:C6"/>
    <mergeCell ref="F5:F6"/>
    <mergeCell ref="H5:H6"/>
    <mergeCell ref="I5:I6"/>
    <mergeCell ref="G5:G6"/>
    <mergeCell ref="D5:D6"/>
    <mergeCell ref="E5:E6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I7" sqref="I7:I22"/>
    </sheetView>
  </sheetViews>
  <sheetFormatPr defaultColWidth="9.00390625" defaultRowHeight="14.25"/>
  <cols>
    <col min="1" max="1" width="5.00390625" style="0" customWidth="1"/>
    <col min="2" max="2" width="17.125" style="50" customWidth="1"/>
    <col min="3" max="3" width="13.875" style="0" customWidth="1"/>
    <col min="4" max="5" width="6.625" style="0" customWidth="1"/>
    <col min="6" max="6" width="6.875" style="0" customWidth="1"/>
    <col min="7" max="7" width="5.625" style="0" customWidth="1"/>
    <col min="9" max="9" width="7.875" style="0" customWidth="1"/>
  </cols>
  <sheetData>
    <row r="3" ht="18">
      <c r="B3" s="6" t="s">
        <v>202</v>
      </c>
    </row>
    <row r="5" spans="1:9" ht="14.25" customHeight="1">
      <c r="A5" s="79" t="s">
        <v>1</v>
      </c>
      <c r="B5" s="110" t="s">
        <v>0</v>
      </c>
      <c r="C5" s="82" t="s">
        <v>3</v>
      </c>
      <c r="D5" s="97" t="s">
        <v>182</v>
      </c>
      <c r="E5" s="84" t="s">
        <v>183</v>
      </c>
      <c r="F5" s="84" t="s">
        <v>184</v>
      </c>
      <c r="G5" s="71" t="s">
        <v>200</v>
      </c>
      <c r="H5" s="90" t="s">
        <v>181</v>
      </c>
      <c r="I5" s="108" t="s">
        <v>199</v>
      </c>
    </row>
    <row r="6" spans="1:9" ht="14.25">
      <c r="A6" s="80"/>
      <c r="B6" s="111"/>
      <c r="C6" s="83"/>
      <c r="D6" s="98"/>
      <c r="E6" s="85"/>
      <c r="F6" s="85"/>
      <c r="G6" s="72"/>
      <c r="H6" s="90"/>
      <c r="I6" s="109"/>
    </row>
    <row r="7" spans="1:9" ht="24.75" customHeight="1">
      <c r="A7" s="22" t="s">
        <v>25</v>
      </c>
      <c r="B7" s="49" t="s">
        <v>129</v>
      </c>
      <c r="C7" s="17" t="s">
        <v>105</v>
      </c>
      <c r="D7" s="47">
        <v>5.625</v>
      </c>
      <c r="E7" s="48">
        <v>8.2</v>
      </c>
      <c r="F7" s="48">
        <v>8.35</v>
      </c>
      <c r="G7" s="20"/>
      <c r="H7" s="34">
        <f>SUM(D7:G7)</f>
        <v>22.174999999999997</v>
      </c>
      <c r="I7" s="29" t="s">
        <v>25</v>
      </c>
    </row>
    <row r="8" spans="1:9" ht="24.75" customHeight="1">
      <c r="A8" s="22" t="s">
        <v>26</v>
      </c>
      <c r="B8" s="49" t="s">
        <v>148</v>
      </c>
      <c r="C8" s="17" t="s">
        <v>111</v>
      </c>
      <c r="D8" s="47">
        <v>4.6</v>
      </c>
      <c r="E8" s="48">
        <v>8</v>
      </c>
      <c r="F8" s="48">
        <v>8.15</v>
      </c>
      <c r="G8" s="20"/>
      <c r="H8" s="34">
        <f aca="true" t="shared" si="0" ref="H8:H22">SUM(D8:G8)</f>
        <v>20.75</v>
      </c>
      <c r="I8" s="29" t="s">
        <v>26</v>
      </c>
    </row>
    <row r="9" spans="1:9" ht="24.75" customHeight="1">
      <c r="A9" s="22" t="s">
        <v>39</v>
      </c>
      <c r="B9" s="49" t="s">
        <v>151</v>
      </c>
      <c r="C9" s="17" t="s">
        <v>69</v>
      </c>
      <c r="D9" s="47">
        <v>4.95</v>
      </c>
      <c r="E9" s="48">
        <v>7.65</v>
      </c>
      <c r="F9" s="48">
        <v>7.65</v>
      </c>
      <c r="G9" s="20"/>
      <c r="H9" s="34">
        <f t="shared" si="0"/>
        <v>20.25</v>
      </c>
      <c r="I9" s="29" t="s">
        <v>27</v>
      </c>
    </row>
    <row r="10" spans="1:9" ht="24.75" customHeight="1">
      <c r="A10" s="22" t="s">
        <v>28</v>
      </c>
      <c r="B10" s="49" t="s">
        <v>158</v>
      </c>
      <c r="C10" s="17" t="s">
        <v>162</v>
      </c>
      <c r="D10" s="47">
        <v>4.25</v>
      </c>
      <c r="E10" s="48">
        <v>7.5</v>
      </c>
      <c r="F10" s="48">
        <v>7.8</v>
      </c>
      <c r="G10" s="20"/>
      <c r="H10" s="34">
        <f t="shared" si="0"/>
        <v>19.55</v>
      </c>
      <c r="I10" s="43" t="s">
        <v>28</v>
      </c>
    </row>
    <row r="11" spans="1:9" ht="24.75" customHeight="1">
      <c r="A11" s="22" t="s">
        <v>31</v>
      </c>
      <c r="B11" s="49" t="s">
        <v>152</v>
      </c>
      <c r="C11" s="17" t="s">
        <v>111</v>
      </c>
      <c r="D11" s="47">
        <v>4.35</v>
      </c>
      <c r="E11" s="48">
        <v>7.2</v>
      </c>
      <c r="F11" s="48">
        <v>6.95</v>
      </c>
      <c r="G11" s="20">
        <v>-0.2</v>
      </c>
      <c r="H11" s="34">
        <f t="shared" si="0"/>
        <v>18.3</v>
      </c>
      <c r="I11" s="43" t="s">
        <v>29</v>
      </c>
    </row>
    <row r="12" spans="1:9" ht="24.75" customHeight="1">
      <c r="A12" s="22" t="s">
        <v>38</v>
      </c>
      <c r="B12" s="49" t="s">
        <v>149</v>
      </c>
      <c r="C12" s="17" t="s">
        <v>69</v>
      </c>
      <c r="D12" s="47">
        <v>4.15</v>
      </c>
      <c r="E12" s="48">
        <v>7</v>
      </c>
      <c r="F12" s="48">
        <v>7.05</v>
      </c>
      <c r="G12" s="27"/>
      <c r="H12" s="34">
        <f t="shared" si="0"/>
        <v>18.2</v>
      </c>
      <c r="I12" s="43" t="s">
        <v>30</v>
      </c>
    </row>
    <row r="13" spans="1:9" ht="24.75" customHeight="1">
      <c r="A13" s="22" t="s">
        <v>34</v>
      </c>
      <c r="B13" s="49" t="s">
        <v>157</v>
      </c>
      <c r="C13" s="17" t="s">
        <v>109</v>
      </c>
      <c r="D13" s="47">
        <v>3.55</v>
      </c>
      <c r="E13" s="48">
        <v>7.25</v>
      </c>
      <c r="F13" s="48">
        <v>7.3</v>
      </c>
      <c r="G13" s="20"/>
      <c r="H13" s="34">
        <f t="shared" si="0"/>
        <v>18.1</v>
      </c>
      <c r="I13" s="43" t="s">
        <v>31</v>
      </c>
    </row>
    <row r="14" spans="1:9" ht="24.75" customHeight="1">
      <c r="A14" s="22" t="s">
        <v>35</v>
      </c>
      <c r="B14" s="49" t="s">
        <v>159</v>
      </c>
      <c r="C14" s="17" t="s">
        <v>109</v>
      </c>
      <c r="D14" s="47">
        <v>3.625</v>
      </c>
      <c r="E14" s="48">
        <v>7.2</v>
      </c>
      <c r="F14" s="48">
        <v>7.25</v>
      </c>
      <c r="G14" s="20"/>
      <c r="H14" s="34">
        <f t="shared" si="0"/>
        <v>18.075</v>
      </c>
      <c r="I14" s="43" t="s">
        <v>32</v>
      </c>
    </row>
    <row r="15" spans="1:9" ht="24.75" customHeight="1">
      <c r="A15" s="22" t="s">
        <v>36</v>
      </c>
      <c r="B15" s="49" t="s">
        <v>146</v>
      </c>
      <c r="C15" s="17" t="s">
        <v>89</v>
      </c>
      <c r="D15" s="47">
        <v>3.6</v>
      </c>
      <c r="E15" s="48">
        <v>7.2</v>
      </c>
      <c r="F15" s="48">
        <v>6.9</v>
      </c>
      <c r="G15" s="20"/>
      <c r="H15" s="34">
        <f t="shared" si="0"/>
        <v>17.700000000000003</v>
      </c>
      <c r="I15" s="43" t="s">
        <v>33</v>
      </c>
    </row>
    <row r="16" spans="1:9" ht="24.75" customHeight="1">
      <c r="A16" s="22" t="s">
        <v>27</v>
      </c>
      <c r="B16" s="49" t="s">
        <v>191</v>
      </c>
      <c r="C16" s="17" t="s">
        <v>111</v>
      </c>
      <c r="D16" s="47">
        <v>3.425</v>
      </c>
      <c r="E16" s="48">
        <v>7.05</v>
      </c>
      <c r="F16" s="48">
        <v>7.1</v>
      </c>
      <c r="G16" s="20"/>
      <c r="H16" s="34">
        <f t="shared" si="0"/>
        <v>17.575</v>
      </c>
      <c r="I16" s="43" t="s">
        <v>34</v>
      </c>
    </row>
    <row r="17" spans="1:9" ht="24.75" customHeight="1">
      <c r="A17" s="22" t="s">
        <v>29</v>
      </c>
      <c r="B17" s="49" t="s">
        <v>195</v>
      </c>
      <c r="C17" s="17" t="s">
        <v>64</v>
      </c>
      <c r="D17" s="47">
        <v>2.825</v>
      </c>
      <c r="E17" s="48">
        <v>6.9</v>
      </c>
      <c r="F17" s="48">
        <v>7.45</v>
      </c>
      <c r="G17" s="20"/>
      <c r="H17" s="34">
        <f t="shared" si="0"/>
        <v>17.175</v>
      </c>
      <c r="I17" s="43" t="s">
        <v>35</v>
      </c>
    </row>
    <row r="18" spans="1:9" ht="24.75" customHeight="1">
      <c r="A18" s="22" t="s">
        <v>32</v>
      </c>
      <c r="B18" s="49" t="s">
        <v>154</v>
      </c>
      <c r="C18" s="17" t="s">
        <v>70</v>
      </c>
      <c r="D18" s="47">
        <v>2.525</v>
      </c>
      <c r="E18" s="48">
        <v>7.05</v>
      </c>
      <c r="F18" s="48">
        <v>7.55</v>
      </c>
      <c r="G18" s="20"/>
      <c r="H18" s="34">
        <f t="shared" si="0"/>
        <v>17.125</v>
      </c>
      <c r="I18" s="43" t="s">
        <v>36</v>
      </c>
    </row>
    <row r="19" spans="1:9" ht="24.75" customHeight="1">
      <c r="A19" s="22" t="s">
        <v>37</v>
      </c>
      <c r="B19" s="49" t="s">
        <v>120</v>
      </c>
      <c r="C19" s="17" t="s">
        <v>165</v>
      </c>
      <c r="D19" s="47">
        <v>2.775</v>
      </c>
      <c r="E19" s="48">
        <v>6.7</v>
      </c>
      <c r="F19" s="48">
        <v>7.35</v>
      </c>
      <c r="G19" s="20"/>
      <c r="H19" s="34">
        <f t="shared" si="0"/>
        <v>16.825</v>
      </c>
      <c r="I19" s="43" t="s">
        <v>37</v>
      </c>
    </row>
    <row r="20" spans="1:9" ht="24.75" customHeight="1">
      <c r="A20" s="22" t="s">
        <v>33</v>
      </c>
      <c r="B20" s="49" t="s">
        <v>156</v>
      </c>
      <c r="C20" s="17" t="s">
        <v>109</v>
      </c>
      <c r="D20" s="47">
        <v>2.25</v>
      </c>
      <c r="E20" s="48">
        <v>6.9</v>
      </c>
      <c r="F20" s="48">
        <v>6.9</v>
      </c>
      <c r="G20" s="20"/>
      <c r="H20" s="34">
        <f t="shared" si="0"/>
        <v>16.05</v>
      </c>
      <c r="I20" s="43" t="s">
        <v>38</v>
      </c>
    </row>
    <row r="21" spans="1:9" ht="24.75" customHeight="1">
      <c r="A21" s="22" t="s">
        <v>40</v>
      </c>
      <c r="B21" s="49" t="s">
        <v>160</v>
      </c>
      <c r="C21" s="17" t="s">
        <v>161</v>
      </c>
      <c r="D21" s="47">
        <v>1.85</v>
      </c>
      <c r="E21" s="48">
        <v>6.9</v>
      </c>
      <c r="F21" s="48">
        <v>6.95</v>
      </c>
      <c r="G21" s="20"/>
      <c r="H21" s="34">
        <f t="shared" si="0"/>
        <v>15.7</v>
      </c>
      <c r="I21" s="43" t="s">
        <v>39</v>
      </c>
    </row>
    <row r="22" spans="1:9" ht="24.75" customHeight="1">
      <c r="A22" s="22" t="s">
        <v>30</v>
      </c>
      <c r="B22" s="49" t="s">
        <v>147</v>
      </c>
      <c r="C22" s="17" t="s">
        <v>164</v>
      </c>
      <c r="D22" s="47">
        <v>2.175</v>
      </c>
      <c r="E22" s="48">
        <v>5.95</v>
      </c>
      <c r="F22" s="48">
        <v>6.35</v>
      </c>
      <c r="G22" s="20"/>
      <c r="H22" s="34">
        <f t="shared" si="0"/>
        <v>14.475</v>
      </c>
      <c r="I22" s="43" t="s">
        <v>40</v>
      </c>
    </row>
  </sheetData>
  <sheetProtection/>
  <mergeCells count="9">
    <mergeCell ref="A5:A6"/>
    <mergeCell ref="B5:B6"/>
    <mergeCell ref="C5:C6"/>
    <mergeCell ref="D5:D6"/>
    <mergeCell ref="H5:H6"/>
    <mergeCell ref="I5:I6"/>
    <mergeCell ref="G5:G6"/>
    <mergeCell ref="E5:E6"/>
    <mergeCell ref="F5:F6"/>
  </mergeCells>
  <printOptions/>
  <pageMargins left="0.48" right="0.41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625" style="0" customWidth="1"/>
    <col min="2" max="2" width="20.75390625" style="0" customWidth="1"/>
    <col min="3" max="3" width="13.375" style="0" customWidth="1"/>
    <col min="4" max="4" width="6.50390625" style="0" customWidth="1"/>
    <col min="5" max="5" width="6.375" style="0" customWidth="1"/>
    <col min="6" max="6" width="6.125" style="0" customWidth="1"/>
    <col min="7" max="7" width="5.25390625" style="0" customWidth="1"/>
    <col min="8" max="8" width="8.75390625" style="0" customWidth="1"/>
  </cols>
  <sheetData>
    <row r="3" ht="18">
      <c r="B3" s="6" t="s">
        <v>203</v>
      </c>
    </row>
    <row r="5" spans="1:9" ht="14.25" customHeight="1">
      <c r="A5" s="79" t="s">
        <v>1</v>
      </c>
      <c r="B5" s="79" t="s">
        <v>0</v>
      </c>
      <c r="C5" s="82" t="s">
        <v>3</v>
      </c>
      <c r="D5" s="97" t="s">
        <v>182</v>
      </c>
      <c r="E5" s="84" t="s">
        <v>183</v>
      </c>
      <c r="F5" s="84" t="s">
        <v>184</v>
      </c>
      <c r="G5" s="71" t="s">
        <v>200</v>
      </c>
      <c r="H5" s="90" t="s">
        <v>181</v>
      </c>
      <c r="I5" s="108" t="s">
        <v>197</v>
      </c>
    </row>
    <row r="6" spans="1:9" ht="14.25">
      <c r="A6" s="80"/>
      <c r="B6" s="80"/>
      <c r="C6" s="83"/>
      <c r="D6" s="98"/>
      <c r="E6" s="85"/>
      <c r="F6" s="85"/>
      <c r="G6" s="72"/>
      <c r="H6" s="90"/>
      <c r="I6" s="109"/>
    </row>
    <row r="7" spans="1:9" ht="24.75" customHeight="1">
      <c r="A7" s="22" t="s">
        <v>37</v>
      </c>
      <c r="B7" s="49" t="s">
        <v>155</v>
      </c>
      <c r="C7" s="17" t="s">
        <v>163</v>
      </c>
      <c r="D7" s="47">
        <v>5.225</v>
      </c>
      <c r="E7" s="48">
        <v>7.85</v>
      </c>
      <c r="F7" s="48">
        <v>7.6</v>
      </c>
      <c r="G7" s="20"/>
      <c r="H7" s="34">
        <f>SUM(D7:G7)</f>
        <v>20.674999999999997</v>
      </c>
      <c r="I7" s="29" t="s">
        <v>25</v>
      </c>
    </row>
    <row r="8" spans="1:9" ht="24.75" customHeight="1">
      <c r="A8" s="22" t="s">
        <v>30</v>
      </c>
      <c r="B8" s="49" t="s">
        <v>192</v>
      </c>
      <c r="C8" s="17" t="s">
        <v>109</v>
      </c>
      <c r="D8" s="47">
        <v>3.55</v>
      </c>
      <c r="E8" s="48">
        <v>7.4</v>
      </c>
      <c r="F8" s="48">
        <v>7.65</v>
      </c>
      <c r="G8" s="48"/>
      <c r="H8" s="34">
        <f aca="true" t="shared" si="0" ref="H8:H20">SUM(D8:G8)</f>
        <v>18.6</v>
      </c>
      <c r="I8" s="29" t="s">
        <v>26</v>
      </c>
    </row>
    <row r="9" spans="1:9" ht="24.75" customHeight="1">
      <c r="A9" s="22" t="s">
        <v>26</v>
      </c>
      <c r="B9" s="49" t="s">
        <v>150</v>
      </c>
      <c r="C9" s="17" t="s">
        <v>111</v>
      </c>
      <c r="D9" s="47">
        <v>3.775</v>
      </c>
      <c r="E9" s="48">
        <v>6.95</v>
      </c>
      <c r="F9" s="48">
        <v>7.75</v>
      </c>
      <c r="G9" s="48"/>
      <c r="H9" s="34">
        <f t="shared" si="0"/>
        <v>18.475</v>
      </c>
      <c r="I9" s="29" t="s">
        <v>27</v>
      </c>
    </row>
    <row r="10" spans="1:9" ht="24.75" customHeight="1">
      <c r="A10" s="22" t="s">
        <v>27</v>
      </c>
      <c r="B10" s="49" t="s">
        <v>152</v>
      </c>
      <c r="C10" s="17" t="s">
        <v>111</v>
      </c>
      <c r="D10" s="47">
        <v>3.775</v>
      </c>
      <c r="E10" s="48">
        <v>6.95</v>
      </c>
      <c r="F10" s="48">
        <v>7.75</v>
      </c>
      <c r="G10" s="48"/>
      <c r="H10" s="34">
        <f t="shared" si="0"/>
        <v>18.475</v>
      </c>
      <c r="I10" s="29" t="s">
        <v>27</v>
      </c>
    </row>
    <row r="11" spans="1:9" ht="24.75" customHeight="1">
      <c r="A11" s="22" t="s">
        <v>38</v>
      </c>
      <c r="B11" s="49" t="s">
        <v>160</v>
      </c>
      <c r="C11" s="17" t="s">
        <v>161</v>
      </c>
      <c r="D11" s="47">
        <v>3.625</v>
      </c>
      <c r="E11" s="48">
        <v>7.25</v>
      </c>
      <c r="F11" s="48">
        <v>7.5</v>
      </c>
      <c r="G11" s="48"/>
      <c r="H11" s="34">
        <f t="shared" si="0"/>
        <v>18.375</v>
      </c>
      <c r="I11" s="43" t="s">
        <v>29</v>
      </c>
    </row>
    <row r="12" spans="1:9" ht="24.75" customHeight="1">
      <c r="A12" s="22" t="s">
        <v>36</v>
      </c>
      <c r="B12" s="49" t="s">
        <v>151</v>
      </c>
      <c r="C12" s="17" t="s">
        <v>69</v>
      </c>
      <c r="D12" s="47">
        <v>4.275</v>
      </c>
      <c r="E12" s="48">
        <v>6.85</v>
      </c>
      <c r="F12" s="48">
        <v>7.1</v>
      </c>
      <c r="G12" s="20"/>
      <c r="H12" s="34">
        <f t="shared" si="0"/>
        <v>18.225</v>
      </c>
      <c r="I12" s="43" t="s">
        <v>30</v>
      </c>
    </row>
    <row r="13" spans="1:9" ht="24.75" customHeight="1">
      <c r="A13" s="22" t="s">
        <v>33</v>
      </c>
      <c r="B13" s="49" t="s">
        <v>146</v>
      </c>
      <c r="C13" s="17" t="s">
        <v>89</v>
      </c>
      <c r="D13" s="47">
        <v>2.95</v>
      </c>
      <c r="E13" s="48">
        <v>7</v>
      </c>
      <c r="F13" s="48">
        <v>7.35</v>
      </c>
      <c r="G13" s="27"/>
      <c r="H13" s="34">
        <f t="shared" si="0"/>
        <v>17.299999999999997</v>
      </c>
      <c r="I13" s="43" t="s">
        <v>31</v>
      </c>
    </row>
    <row r="14" spans="1:9" ht="24.75" customHeight="1">
      <c r="A14" s="22" t="s">
        <v>28</v>
      </c>
      <c r="B14" s="49" t="s">
        <v>154</v>
      </c>
      <c r="C14" s="17" t="s">
        <v>70</v>
      </c>
      <c r="D14" s="47">
        <v>3.625</v>
      </c>
      <c r="E14" s="48">
        <v>6.85</v>
      </c>
      <c r="F14" s="48">
        <v>6.8</v>
      </c>
      <c r="G14" s="48"/>
      <c r="H14" s="34">
        <f t="shared" si="0"/>
        <v>17.275</v>
      </c>
      <c r="I14" s="43" t="s">
        <v>32</v>
      </c>
    </row>
    <row r="15" spans="1:9" ht="24.75" customHeight="1">
      <c r="A15" s="22" t="s">
        <v>25</v>
      </c>
      <c r="B15" s="49" t="s">
        <v>147</v>
      </c>
      <c r="C15" s="17" t="s">
        <v>164</v>
      </c>
      <c r="D15" s="47">
        <v>2.775</v>
      </c>
      <c r="E15" s="48">
        <v>6.95</v>
      </c>
      <c r="F15" s="48">
        <v>7.45</v>
      </c>
      <c r="G15" s="48"/>
      <c r="H15" s="34">
        <f t="shared" si="0"/>
        <v>17.175</v>
      </c>
      <c r="I15" s="43" t="s">
        <v>33</v>
      </c>
    </row>
    <row r="16" spans="1:9" ht="24.75" customHeight="1">
      <c r="A16" s="22" t="s">
        <v>32</v>
      </c>
      <c r="B16" s="49" t="s">
        <v>130</v>
      </c>
      <c r="C16" s="17" t="s">
        <v>68</v>
      </c>
      <c r="D16" s="47">
        <v>3.1</v>
      </c>
      <c r="E16" s="48">
        <v>7.1</v>
      </c>
      <c r="F16" s="48">
        <v>6.95</v>
      </c>
      <c r="G16" s="48"/>
      <c r="H16" s="34">
        <f t="shared" si="0"/>
        <v>17.15</v>
      </c>
      <c r="I16" s="43" t="s">
        <v>34</v>
      </c>
    </row>
    <row r="17" spans="1:9" ht="24.75" customHeight="1">
      <c r="A17" s="22" t="s">
        <v>31</v>
      </c>
      <c r="B17" s="49" t="s">
        <v>159</v>
      </c>
      <c r="C17" s="17" t="s">
        <v>109</v>
      </c>
      <c r="D17" s="47">
        <v>2.9</v>
      </c>
      <c r="E17" s="48">
        <v>7</v>
      </c>
      <c r="F17" s="48">
        <v>7.1</v>
      </c>
      <c r="G17" s="27"/>
      <c r="H17" s="34">
        <f t="shared" si="0"/>
        <v>17</v>
      </c>
      <c r="I17" s="43" t="s">
        <v>35</v>
      </c>
    </row>
    <row r="18" spans="1:9" ht="24.75" customHeight="1">
      <c r="A18" s="22" t="s">
        <v>34</v>
      </c>
      <c r="B18" s="49" t="s">
        <v>120</v>
      </c>
      <c r="C18" s="17" t="s">
        <v>165</v>
      </c>
      <c r="D18" s="47">
        <v>2.825</v>
      </c>
      <c r="E18" s="48">
        <v>6.5</v>
      </c>
      <c r="F18" s="48">
        <v>7.2</v>
      </c>
      <c r="G18" s="27"/>
      <c r="H18" s="34">
        <f t="shared" si="0"/>
        <v>16.525</v>
      </c>
      <c r="I18" s="43" t="s">
        <v>36</v>
      </c>
    </row>
    <row r="19" spans="1:9" ht="24.75" customHeight="1">
      <c r="A19" s="22" t="s">
        <v>35</v>
      </c>
      <c r="B19" s="49" t="s">
        <v>149</v>
      </c>
      <c r="C19" s="17" t="s">
        <v>69</v>
      </c>
      <c r="D19" s="47">
        <v>2.975</v>
      </c>
      <c r="E19" s="48">
        <v>6.6</v>
      </c>
      <c r="F19" s="48">
        <v>6.9</v>
      </c>
      <c r="G19" s="20"/>
      <c r="H19" s="34">
        <f t="shared" si="0"/>
        <v>16.475</v>
      </c>
      <c r="I19" s="43" t="s">
        <v>37</v>
      </c>
    </row>
    <row r="20" spans="1:9" ht="24.75" customHeight="1">
      <c r="A20" s="22" t="s">
        <v>29</v>
      </c>
      <c r="B20" s="49" t="s">
        <v>194</v>
      </c>
      <c r="C20" s="17" t="s">
        <v>109</v>
      </c>
      <c r="D20" s="47">
        <v>2.025</v>
      </c>
      <c r="E20" s="48">
        <v>6.9</v>
      </c>
      <c r="F20" s="48">
        <v>7.2</v>
      </c>
      <c r="G20" s="20"/>
      <c r="H20" s="34">
        <f t="shared" si="0"/>
        <v>16.125</v>
      </c>
      <c r="I20" s="43" t="s">
        <v>38</v>
      </c>
    </row>
  </sheetData>
  <sheetProtection/>
  <mergeCells count="9">
    <mergeCell ref="A5:A6"/>
    <mergeCell ref="B5:B6"/>
    <mergeCell ref="C5:C6"/>
    <mergeCell ref="D5:D6"/>
    <mergeCell ref="H5:H6"/>
    <mergeCell ref="I5:I6"/>
    <mergeCell ref="G5:G6"/>
    <mergeCell ref="E5:E6"/>
    <mergeCell ref="F5:F6"/>
  </mergeCells>
  <printOptions/>
  <pageMargins left="0.48" right="0.39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00390625" style="0" customWidth="1"/>
    <col min="2" max="2" width="20.125" style="0" customWidth="1"/>
    <col min="3" max="3" width="13.25390625" style="0" customWidth="1"/>
    <col min="4" max="6" width="6.50390625" style="0" customWidth="1"/>
    <col min="7" max="7" width="5.125" style="0" customWidth="1"/>
    <col min="8" max="8" width="7.75390625" style="0" customWidth="1"/>
    <col min="9" max="9" width="7.25390625" style="0" customWidth="1"/>
  </cols>
  <sheetData>
    <row r="3" ht="18">
      <c r="B3" s="6" t="s">
        <v>204</v>
      </c>
    </row>
    <row r="5" spans="1:9" ht="14.25" customHeight="1">
      <c r="A5" s="79" t="s">
        <v>1</v>
      </c>
      <c r="B5" s="79" t="s">
        <v>0</v>
      </c>
      <c r="C5" s="112" t="s">
        <v>24</v>
      </c>
      <c r="D5" s="97" t="s">
        <v>182</v>
      </c>
      <c r="E5" s="84" t="s">
        <v>183</v>
      </c>
      <c r="F5" s="84" t="s">
        <v>184</v>
      </c>
      <c r="G5" s="71" t="s">
        <v>200</v>
      </c>
      <c r="H5" s="90" t="s">
        <v>17</v>
      </c>
      <c r="I5" s="108" t="s">
        <v>198</v>
      </c>
    </row>
    <row r="6" spans="1:9" ht="14.25">
      <c r="A6" s="80"/>
      <c r="B6" s="80"/>
      <c r="C6" s="113"/>
      <c r="D6" s="98"/>
      <c r="E6" s="85"/>
      <c r="F6" s="85"/>
      <c r="G6" s="72"/>
      <c r="H6" s="90"/>
      <c r="I6" s="109"/>
    </row>
    <row r="7" spans="1:9" ht="24.75" customHeight="1">
      <c r="A7" s="22" t="s">
        <v>33</v>
      </c>
      <c r="B7" s="49" t="s">
        <v>148</v>
      </c>
      <c r="C7" s="17" t="s">
        <v>111</v>
      </c>
      <c r="D7" s="47">
        <v>4.15</v>
      </c>
      <c r="E7" s="48">
        <v>8</v>
      </c>
      <c r="F7" s="48">
        <v>8.35</v>
      </c>
      <c r="G7" s="27"/>
      <c r="H7" s="34">
        <f>SUM(D7:G7)</f>
        <v>20.5</v>
      </c>
      <c r="I7" s="29" t="s">
        <v>25</v>
      </c>
    </row>
    <row r="8" spans="1:9" ht="24.75" customHeight="1">
      <c r="A8" s="22" t="s">
        <v>30</v>
      </c>
      <c r="B8" s="49" t="s">
        <v>155</v>
      </c>
      <c r="C8" s="17" t="s">
        <v>163</v>
      </c>
      <c r="D8" s="47">
        <v>4.05</v>
      </c>
      <c r="E8" s="48">
        <v>7.45</v>
      </c>
      <c r="F8" s="48">
        <v>8.15</v>
      </c>
      <c r="G8" s="27"/>
      <c r="H8" s="34">
        <f aca="true" t="shared" si="0" ref="H8:H18">SUM(D8:G8)</f>
        <v>19.65</v>
      </c>
      <c r="I8" s="29" t="s">
        <v>26</v>
      </c>
    </row>
    <row r="9" spans="1:9" ht="24.75" customHeight="1">
      <c r="A9" s="22" t="s">
        <v>29</v>
      </c>
      <c r="B9" s="49" t="s">
        <v>151</v>
      </c>
      <c r="C9" s="17" t="s">
        <v>69</v>
      </c>
      <c r="D9" s="47">
        <v>4.325</v>
      </c>
      <c r="E9" s="48">
        <v>7.5</v>
      </c>
      <c r="F9" s="48">
        <v>7.8</v>
      </c>
      <c r="G9" s="27"/>
      <c r="H9" s="34">
        <f t="shared" si="0"/>
        <v>19.625</v>
      </c>
      <c r="I9" s="29" t="s">
        <v>27</v>
      </c>
    </row>
    <row r="10" spans="1:9" ht="24.75" customHeight="1">
      <c r="A10" s="22" t="s">
        <v>27</v>
      </c>
      <c r="B10" s="49" t="s">
        <v>152</v>
      </c>
      <c r="C10" s="17" t="s">
        <v>111</v>
      </c>
      <c r="D10" s="47">
        <v>3.625</v>
      </c>
      <c r="E10" s="48">
        <v>8</v>
      </c>
      <c r="F10" s="48">
        <v>7.9</v>
      </c>
      <c r="G10" s="27"/>
      <c r="H10" s="34">
        <f t="shared" si="0"/>
        <v>19.525</v>
      </c>
      <c r="I10" s="43" t="s">
        <v>28</v>
      </c>
    </row>
    <row r="11" spans="1:9" ht="24.75" customHeight="1">
      <c r="A11" s="22" t="s">
        <v>25</v>
      </c>
      <c r="B11" s="49" t="s">
        <v>130</v>
      </c>
      <c r="C11" s="17" t="s">
        <v>68</v>
      </c>
      <c r="D11" s="47">
        <v>4.05</v>
      </c>
      <c r="E11" s="48">
        <v>7.5</v>
      </c>
      <c r="F11" s="48">
        <v>7.15</v>
      </c>
      <c r="G11" s="27"/>
      <c r="H11" s="34">
        <f t="shared" si="0"/>
        <v>18.700000000000003</v>
      </c>
      <c r="I11" s="43" t="s">
        <v>29</v>
      </c>
    </row>
    <row r="12" spans="1:9" ht="24.75" customHeight="1">
      <c r="A12" s="22" t="s">
        <v>35</v>
      </c>
      <c r="B12" s="49" t="s">
        <v>157</v>
      </c>
      <c r="C12" s="17" t="s">
        <v>109</v>
      </c>
      <c r="D12" s="47">
        <v>3.3</v>
      </c>
      <c r="E12" s="48">
        <v>7.3</v>
      </c>
      <c r="F12" s="48">
        <v>7.9</v>
      </c>
      <c r="G12" s="27"/>
      <c r="H12" s="34">
        <f t="shared" si="0"/>
        <v>18.5</v>
      </c>
      <c r="I12" s="43" t="s">
        <v>30</v>
      </c>
    </row>
    <row r="13" spans="1:9" ht="24.75" customHeight="1">
      <c r="A13" s="22" t="s">
        <v>31</v>
      </c>
      <c r="B13" s="49" t="s">
        <v>160</v>
      </c>
      <c r="C13" s="17" t="s">
        <v>161</v>
      </c>
      <c r="D13" s="47">
        <v>3.3</v>
      </c>
      <c r="E13" s="48">
        <v>7.4</v>
      </c>
      <c r="F13" s="48">
        <v>7.75</v>
      </c>
      <c r="G13" s="27"/>
      <c r="H13" s="34">
        <f t="shared" si="0"/>
        <v>18.45</v>
      </c>
      <c r="I13" s="43" t="s">
        <v>31</v>
      </c>
    </row>
    <row r="14" spans="1:9" ht="24.75" customHeight="1">
      <c r="A14" s="22" t="s">
        <v>28</v>
      </c>
      <c r="B14" s="49" t="s">
        <v>149</v>
      </c>
      <c r="C14" s="17" t="s">
        <v>69</v>
      </c>
      <c r="D14" s="47">
        <v>3.675</v>
      </c>
      <c r="E14" s="48">
        <v>7</v>
      </c>
      <c r="F14" s="48">
        <v>7.5</v>
      </c>
      <c r="G14" s="27"/>
      <c r="H14" s="34">
        <f t="shared" si="0"/>
        <v>18.175</v>
      </c>
      <c r="I14" s="43" t="s">
        <v>32</v>
      </c>
    </row>
    <row r="15" spans="1:9" ht="24.75" customHeight="1">
      <c r="A15" s="22">
        <v>12</v>
      </c>
      <c r="B15" s="49" t="s">
        <v>159</v>
      </c>
      <c r="C15" s="17" t="s">
        <v>109</v>
      </c>
      <c r="D15" s="47">
        <v>3.175</v>
      </c>
      <c r="E15" s="48">
        <v>6.75</v>
      </c>
      <c r="F15" s="48">
        <v>7.55</v>
      </c>
      <c r="G15" s="27"/>
      <c r="H15" s="34">
        <f t="shared" si="0"/>
        <v>17.475</v>
      </c>
      <c r="I15" s="43" t="s">
        <v>33</v>
      </c>
    </row>
    <row r="16" spans="1:9" ht="24.75" customHeight="1">
      <c r="A16" s="22" t="s">
        <v>34</v>
      </c>
      <c r="B16" s="49" t="s">
        <v>156</v>
      </c>
      <c r="C16" s="17" t="s">
        <v>109</v>
      </c>
      <c r="D16" s="47">
        <v>2.325</v>
      </c>
      <c r="E16" s="48">
        <v>7</v>
      </c>
      <c r="F16" s="48">
        <v>8.05</v>
      </c>
      <c r="G16" s="27"/>
      <c r="H16" s="34">
        <f t="shared" si="0"/>
        <v>17.375</v>
      </c>
      <c r="I16" s="43" t="s">
        <v>34</v>
      </c>
    </row>
    <row r="17" spans="1:9" ht="24.75" customHeight="1">
      <c r="A17" s="22" t="s">
        <v>26</v>
      </c>
      <c r="B17" s="49" t="s">
        <v>150</v>
      </c>
      <c r="C17" s="17" t="s">
        <v>111</v>
      </c>
      <c r="D17" s="47">
        <v>2.8</v>
      </c>
      <c r="E17" s="48">
        <v>6.95</v>
      </c>
      <c r="F17" s="48">
        <v>7.05</v>
      </c>
      <c r="G17" s="27"/>
      <c r="H17" s="34">
        <f t="shared" si="0"/>
        <v>16.8</v>
      </c>
      <c r="I17" s="43" t="s">
        <v>35</v>
      </c>
    </row>
    <row r="18" spans="1:9" ht="24.75" customHeight="1">
      <c r="A18" s="22" t="s">
        <v>32</v>
      </c>
      <c r="B18" s="49" t="s">
        <v>147</v>
      </c>
      <c r="C18" s="17" t="s">
        <v>164</v>
      </c>
      <c r="D18" s="47">
        <v>1.675</v>
      </c>
      <c r="E18" s="48">
        <v>6.7</v>
      </c>
      <c r="F18" s="48">
        <v>7.25</v>
      </c>
      <c r="G18" s="27"/>
      <c r="H18" s="34">
        <f t="shared" si="0"/>
        <v>15.625</v>
      </c>
      <c r="I18" s="43" t="s">
        <v>36</v>
      </c>
    </row>
  </sheetData>
  <sheetProtection/>
  <mergeCells count="9">
    <mergeCell ref="H5:H6"/>
    <mergeCell ref="I5:I6"/>
    <mergeCell ref="G5:G6"/>
    <mergeCell ref="E5:E6"/>
    <mergeCell ref="F5:F6"/>
    <mergeCell ref="A5:A6"/>
    <mergeCell ref="B5:B6"/>
    <mergeCell ref="C5:C6"/>
    <mergeCell ref="D5:D6"/>
  </mergeCells>
  <printOptions/>
  <pageMargins left="0.34" right="0.39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.75390625" style="5" customWidth="1"/>
    <col min="2" max="2" width="16.125" style="11" customWidth="1"/>
    <col min="3" max="3" width="10.75390625" style="5" customWidth="1"/>
    <col min="4" max="4" width="5.875" style="5" customWidth="1"/>
    <col min="5" max="6" width="6.25390625" style="5" customWidth="1"/>
    <col min="7" max="7" width="7.50390625" style="5" customWidth="1"/>
    <col min="8" max="8" width="6.125" style="0" customWidth="1"/>
    <col min="9" max="10" width="6.25390625" style="0" customWidth="1"/>
    <col min="11" max="11" width="5.50390625" style="0" customWidth="1"/>
    <col min="12" max="12" width="7.125" style="0" customWidth="1"/>
    <col min="13" max="13" width="6.625" style="0" customWidth="1"/>
    <col min="14" max="14" width="6.125" style="0" customWidth="1"/>
    <col min="15" max="15" width="6.25390625" style="0" customWidth="1"/>
    <col min="16" max="16" width="5.50390625" style="0" customWidth="1"/>
    <col min="17" max="17" width="7.25390625" style="0" customWidth="1"/>
    <col min="19" max="19" width="7.625" style="0" customWidth="1"/>
  </cols>
  <sheetData>
    <row r="2" ht="18">
      <c r="A2" s="6" t="s">
        <v>205</v>
      </c>
    </row>
    <row r="4" spans="1:19" ht="14.25" customHeight="1">
      <c r="A4" s="79" t="s">
        <v>1</v>
      </c>
      <c r="B4" s="79" t="s">
        <v>0</v>
      </c>
      <c r="C4" s="82" t="s">
        <v>3</v>
      </c>
      <c r="D4" s="97" t="s">
        <v>207</v>
      </c>
      <c r="E4" s="84" t="s">
        <v>208</v>
      </c>
      <c r="F4" s="84" t="s">
        <v>209</v>
      </c>
      <c r="G4" s="114" t="s">
        <v>216</v>
      </c>
      <c r="H4" s="97" t="s">
        <v>212</v>
      </c>
      <c r="I4" s="84" t="s">
        <v>210</v>
      </c>
      <c r="J4" s="84" t="s">
        <v>211</v>
      </c>
      <c r="K4" s="84" t="s">
        <v>213</v>
      </c>
      <c r="L4" s="116" t="s">
        <v>214</v>
      </c>
      <c r="M4" s="97" t="s">
        <v>217</v>
      </c>
      <c r="N4" s="84" t="s">
        <v>218</v>
      </c>
      <c r="O4" s="84" t="s">
        <v>219</v>
      </c>
      <c r="P4" s="84" t="s">
        <v>220</v>
      </c>
      <c r="Q4" s="116" t="s">
        <v>215</v>
      </c>
      <c r="R4" s="95" t="s">
        <v>144</v>
      </c>
      <c r="S4" s="95" t="s">
        <v>4</v>
      </c>
    </row>
    <row r="5" spans="1:19" ht="16.5" customHeight="1">
      <c r="A5" s="80"/>
      <c r="B5" s="80"/>
      <c r="C5" s="83"/>
      <c r="D5" s="98"/>
      <c r="E5" s="85"/>
      <c r="F5" s="85"/>
      <c r="G5" s="115"/>
      <c r="H5" s="98"/>
      <c r="I5" s="85"/>
      <c r="J5" s="85"/>
      <c r="K5" s="85"/>
      <c r="L5" s="116"/>
      <c r="M5" s="98"/>
      <c r="N5" s="85"/>
      <c r="O5" s="85"/>
      <c r="P5" s="85"/>
      <c r="Q5" s="116"/>
      <c r="R5" s="95"/>
      <c r="S5" s="95"/>
    </row>
    <row r="6" spans="1:19" ht="22.5">
      <c r="A6" s="22" t="s">
        <v>32</v>
      </c>
      <c r="B6" s="21" t="s">
        <v>137</v>
      </c>
      <c r="C6" s="17" t="s">
        <v>142</v>
      </c>
      <c r="D6" s="53">
        <v>7.375</v>
      </c>
      <c r="E6" s="45">
        <v>8.7</v>
      </c>
      <c r="F6" s="45">
        <v>8.95</v>
      </c>
      <c r="G6" s="56">
        <f>SUM(D6:F6)</f>
        <v>25.025</v>
      </c>
      <c r="H6" s="53">
        <v>7.675</v>
      </c>
      <c r="I6" s="45">
        <v>8.45</v>
      </c>
      <c r="J6" s="45">
        <v>8.7</v>
      </c>
      <c r="K6" s="20"/>
      <c r="L6" s="57">
        <f>SUM(H6:K6)</f>
        <v>24.825</v>
      </c>
      <c r="M6" s="53">
        <v>6.75</v>
      </c>
      <c r="N6" s="45">
        <v>8.1</v>
      </c>
      <c r="O6" s="45">
        <v>8.5</v>
      </c>
      <c r="P6" s="20"/>
      <c r="Q6" s="57">
        <f>SUM(M6:P6)</f>
        <v>23.35</v>
      </c>
      <c r="R6" s="34">
        <f>SUM(Q6,L6,G6)</f>
        <v>73.19999999999999</v>
      </c>
      <c r="S6" s="29" t="s">
        <v>25</v>
      </c>
    </row>
    <row r="7" spans="1:19" ht="22.5">
      <c r="A7" s="22" t="s">
        <v>33</v>
      </c>
      <c r="B7" s="21" t="s">
        <v>138</v>
      </c>
      <c r="C7" s="17" t="s">
        <v>107</v>
      </c>
      <c r="D7" s="53">
        <v>5</v>
      </c>
      <c r="E7" s="45">
        <v>7.75</v>
      </c>
      <c r="F7" s="45">
        <v>7.8</v>
      </c>
      <c r="G7" s="56">
        <f aca="true" t="shared" si="0" ref="G7:G16">SUM(D7:F7)</f>
        <v>20.55</v>
      </c>
      <c r="H7" s="53">
        <v>6.2</v>
      </c>
      <c r="I7" s="45">
        <v>8.05</v>
      </c>
      <c r="J7" s="45">
        <v>8.1</v>
      </c>
      <c r="K7" s="20"/>
      <c r="L7" s="57">
        <f aca="true" t="shared" si="1" ref="L7:L16">SUM(H7:K7)</f>
        <v>22.35</v>
      </c>
      <c r="M7" s="53">
        <v>5.525</v>
      </c>
      <c r="N7" s="45">
        <v>7.9</v>
      </c>
      <c r="O7" s="45">
        <v>8.05</v>
      </c>
      <c r="P7" s="20"/>
      <c r="Q7" s="57">
        <f aca="true" t="shared" si="2" ref="Q7:Q16">SUM(M7:P7)</f>
        <v>21.475</v>
      </c>
      <c r="R7" s="34">
        <f aca="true" t="shared" si="3" ref="R7:R16">SUM(Q7,L7,G7)</f>
        <v>64.375</v>
      </c>
      <c r="S7" s="29" t="s">
        <v>26</v>
      </c>
    </row>
    <row r="8" spans="1:19" ht="22.5">
      <c r="A8" s="22" t="s">
        <v>35</v>
      </c>
      <c r="B8" s="21" t="s">
        <v>140</v>
      </c>
      <c r="C8" s="17" t="s">
        <v>143</v>
      </c>
      <c r="D8" s="53">
        <v>4.875</v>
      </c>
      <c r="E8" s="45">
        <v>7.75</v>
      </c>
      <c r="F8" s="45">
        <v>8</v>
      </c>
      <c r="G8" s="56">
        <f t="shared" si="0"/>
        <v>20.625</v>
      </c>
      <c r="H8" s="53">
        <v>6.3</v>
      </c>
      <c r="I8" s="45">
        <v>7.45</v>
      </c>
      <c r="J8" s="45">
        <v>8.1</v>
      </c>
      <c r="K8" s="20"/>
      <c r="L8" s="57">
        <f t="shared" si="1"/>
        <v>21.85</v>
      </c>
      <c r="M8" s="53">
        <v>6.125</v>
      </c>
      <c r="N8" s="45">
        <v>7.85</v>
      </c>
      <c r="O8" s="45">
        <v>6.9</v>
      </c>
      <c r="P8" s="20">
        <v>-0.4</v>
      </c>
      <c r="Q8" s="57">
        <f t="shared" si="2"/>
        <v>20.475</v>
      </c>
      <c r="R8" s="34">
        <f t="shared" si="3"/>
        <v>62.95</v>
      </c>
      <c r="S8" s="29" t="s">
        <v>27</v>
      </c>
    </row>
    <row r="9" spans="1:19" ht="22.5">
      <c r="A9" s="22" t="s">
        <v>34</v>
      </c>
      <c r="B9" s="21" t="s">
        <v>139</v>
      </c>
      <c r="C9" s="17" t="s">
        <v>107</v>
      </c>
      <c r="D9" s="53">
        <v>4.525</v>
      </c>
      <c r="E9" s="45">
        <v>7.45</v>
      </c>
      <c r="F9" s="45">
        <v>7.8</v>
      </c>
      <c r="G9" s="56">
        <f t="shared" si="0"/>
        <v>19.775000000000002</v>
      </c>
      <c r="H9" s="53">
        <v>3.35</v>
      </c>
      <c r="I9" s="45">
        <v>7.35</v>
      </c>
      <c r="J9" s="45">
        <v>7.65</v>
      </c>
      <c r="K9" s="20"/>
      <c r="L9" s="57">
        <f t="shared" si="1"/>
        <v>18.35</v>
      </c>
      <c r="M9" s="53">
        <v>3.85</v>
      </c>
      <c r="N9" s="45">
        <v>7.2</v>
      </c>
      <c r="O9" s="45">
        <v>7.5</v>
      </c>
      <c r="P9" s="20"/>
      <c r="Q9" s="57">
        <f t="shared" si="2"/>
        <v>18.55</v>
      </c>
      <c r="R9" s="34">
        <f t="shared" si="3"/>
        <v>56.67500000000001</v>
      </c>
      <c r="S9" s="46" t="s">
        <v>28</v>
      </c>
    </row>
    <row r="10" spans="1:19" ht="15">
      <c r="A10" s="22" t="s">
        <v>30</v>
      </c>
      <c r="B10" s="21" t="s">
        <v>135</v>
      </c>
      <c r="C10" s="17" t="s">
        <v>70</v>
      </c>
      <c r="D10" s="53">
        <v>3.55</v>
      </c>
      <c r="E10" s="45">
        <v>7.1</v>
      </c>
      <c r="F10" s="45">
        <v>7.6</v>
      </c>
      <c r="G10" s="56">
        <f t="shared" si="0"/>
        <v>18.25</v>
      </c>
      <c r="H10" s="53">
        <v>3.35</v>
      </c>
      <c r="I10" s="45">
        <v>7.45</v>
      </c>
      <c r="J10" s="45">
        <v>7.6</v>
      </c>
      <c r="K10" s="20"/>
      <c r="L10" s="57">
        <f t="shared" si="1"/>
        <v>18.4</v>
      </c>
      <c r="M10" s="53">
        <v>3.575</v>
      </c>
      <c r="N10" s="45">
        <v>7.3</v>
      </c>
      <c r="O10" s="45">
        <v>7.5</v>
      </c>
      <c r="P10" s="20"/>
      <c r="Q10" s="57">
        <f t="shared" si="2"/>
        <v>18.375</v>
      </c>
      <c r="R10" s="34">
        <f t="shared" si="3"/>
        <v>55.025</v>
      </c>
      <c r="S10" s="46" t="s">
        <v>29</v>
      </c>
    </row>
    <row r="11" spans="1:19" ht="22.5">
      <c r="A11" s="22" t="s">
        <v>36</v>
      </c>
      <c r="B11" s="21" t="s">
        <v>141</v>
      </c>
      <c r="C11" s="17" t="s">
        <v>64</v>
      </c>
      <c r="D11" s="53">
        <v>3.425</v>
      </c>
      <c r="E11" s="45">
        <v>7.1</v>
      </c>
      <c r="F11" s="45">
        <v>7</v>
      </c>
      <c r="G11" s="56">
        <f t="shared" si="0"/>
        <v>17.525</v>
      </c>
      <c r="H11" s="53">
        <v>3.35</v>
      </c>
      <c r="I11" s="45">
        <v>7.5</v>
      </c>
      <c r="J11" s="45">
        <v>7.6</v>
      </c>
      <c r="K11" s="20">
        <v>-0.2</v>
      </c>
      <c r="L11" s="57">
        <f t="shared" si="1"/>
        <v>18.25</v>
      </c>
      <c r="M11" s="53">
        <v>3.875</v>
      </c>
      <c r="N11" s="45">
        <v>7.45</v>
      </c>
      <c r="O11" s="45">
        <v>7.6</v>
      </c>
      <c r="P11" s="20"/>
      <c r="Q11" s="57">
        <f t="shared" si="2"/>
        <v>18.924999999999997</v>
      </c>
      <c r="R11" s="34">
        <f t="shared" si="3"/>
        <v>54.699999999999996</v>
      </c>
      <c r="S11" s="46" t="s">
        <v>30</v>
      </c>
    </row>
    <row r="12" spans="1:19" ht="15">
      <c r="A12" s="22" t="s">
        <v>26</v>
      </c>
      <c r="B12" s="21" t="s">
        <v>132</v>
      </c>
      <c r="C12" s="17" t="s">
        <v>70</v>
      </c>
      <c r="D12" s="53">
        <v>3.65</v>
      </c>
      <c r="E12" s="45">
        <v>7.55</v>
      </c>
      <c r="F12" s="45">
        <v>7.8</v>
      </c>
      <c r="G12" s="56">
        <f t="shared" si="0"/>
        <v>19</v>
      </c>
      <c r="H12" s="53">
        <v>3.725</v>
      </c>
      <c r="I12" s="45">
        <v>7.35</v>
      </c>
      <c r="J12" s="45">
        <v>7.4</v>
      </c>
      <c r="K12" s="20"/>
      <c r="L12" s="57">
        <f t="shared" si="1"/>
        <v>18.475</v>
      </c>
      <c r="M12" s="53">
        <v>3.025</v>
      </c>
      <c r="N12" s="45">
        <v>6.85</v>
      </c>
      <c r="O12" s="45">
        <v>7.1</v>
      </c>
      <c r="P12" s="20"/>
      <c r="Q12" s="57">
        <f t="shared" si="2"/>
        <v>16.975</v>
      </c>
      <c r="R12" s="34">
        <f t="shared" si="3"/>
        <v>54.45</v>
      </c>
      <c r="S12" s="46" t="s">
        <v>31</v>
      </c>
    </row>
    <row r="13" spans="1:19" ht="22.5">
      <c r="A13" s="22" t="s">
        <v>29</v>
      </c>
      <c r="B13" s="21" t="s">
        <v>134</v>
      </c>
      <c r="C13" s="17" t="s">
        <v>107</v>
      </c>
      <c r="D13" s="53">
        <v>3.925</v>
      </c>
      <c r="E13" s="45">
        <v>6.95</v>
      </c>
      <c r="F13" s="45">
        <v>7.6</v>
      </c>
      <c r="G13" s="56">
        <f t="shared" si="0"/>
        <v>18.475</v>
      </c>
      <c r="H13" s="53">
        <v>2.85</v>
      </c>
      <c r="I13" s="45">
        <v>7</v>
      </c>
      <c r="J13" s="45">
        <v>7.15</v>
      </c>
      <c r="K13" s="20"/>
      <c r="L13" s="57">
        <f t="shared" si="1"/>
        <v>17</v>
      </c>
      <c r="M13" s="53">
        <v>3.925</v>
      </c>
      <c r="N13" s="45">
        <v>6.85</v>
      </c>
      <c r="O13" s="45">
        <v>7.2</v>
      </c>
      <c r="P13" s="20"/>
      <c r="Q13" s="57">
        <f t="shared" si="2"/>
        <v>17.974999999999998</v>
      </c>
      <c r="R13" s="34">
        <f t="shared" si="3"/>
        <v>53.449999999999996</v>
      </c>
      <c r="S13" s="46" t="s">
        <v>32</v>
      </c>
    </row>
    <row r="14" spans="1:19" ht="22.5">
      <c r="A14" s="22" t="s">
        <v>25</v>
      </c>
      <c r="B14" s="21" t="s">
        <v>131</v>
      </c>
      <c r="C14" s="17" t="s">
        <v>66</v>
      </c>
      <c r="D14" s="53">
        <v>3.35</v>
      </c>
      <c r="E14" s="45">
        <v>7.2</v>
      </c>
      <c r="F14" s="45">
        <v>7.75</v>
      </c>
      <c r="G14" s="56">
        <f t="shared" si="0"/>
        <v>18.3</v>
      </c>
      <c r="H14" s="53">
        <v>2.725</v>
      </c>
      <c r="I14" s="45">
        <v>7</v>
      </c>
      <c r="J14" s="45">
        <v>7.2</v>
      </c>
      <c r="K14" s="20"/>
      <c r="L14" s="57">
        <f t="shared" si="1"/>
        <v>16.925</v>
      </c>
      <c r="M14" s="53">
        <v>3.475</v>
      </c>
      <c r="N14" s="45">
        <v>7.1</v>
      </c>
      <c r="O14" s="45">
        <v>7.55</v>
      </c>
      <c r="P14" s="20"/>
      <c r="Q14" s="57">
        <f t="shared" si="2"/>
        <v>18.125</v>
      </c>
      <c r="R14" s="34">
        <f t="shared" si="3"/>
        <v>53.349999999999994</v>
      </c>
      <c r="S14" s="46" t="s">
        <v>33</v>
      </c>
    </row>
    <row r="15" spans="1:19" ht="22.5">
      <c r="A15" s="22" t="s">
        <v>27</v>
      </c>
      <c r="B15" s="21" t="s">
        <v>133</v>
      </c>
      <c r="C15" s="17" t="s">
        <v>107</v>
      </c>
      <c r="D15" s="53">
        <v>5.275</v>
      </c>
      <c r="E15" s="45">
        <v>7.25</v>
      </c>
      <c r="F15" s="45">
        <v>7.5</v>
      </c>
      <c r="G15" s="56">
        <f t="shared" si="0"/>
        <v>20.025</v>
      </c>
      <c r="H15" s="53">
        <v>3.175</v>
      </c>
      <c r="I15" s="45">
        <v>6.3</v>
      </c>
      <c r="J15" s="45">
        <v>6</v>
      </c>
      <c r="K15" s="20">
        <v>-0.2</v>
      </c>
      <c r="L15" s="57">
        <f t="shared" si="1"/>
        <v>15.275</v>
      </c>
      <c r="M15" s="53">
        <v>3.15</v>
      </c>
      <c r="N15" s="45">
        <v>7.35</v>
      </c>
      <c r="O15" s="45">
        <v>7.25</v>
      </c>
      <c r="P15" s="20"/>
      <c r="Q15" s="57">
        <f t="shared" si="2"/>
        <v>17.75</v>
      </c>
      <c r="R15" s="34">
        <f t="shared" si="3"/>
        <v>53.05</v>
      </c>
      <c r="S15" s="46" t="s">
        <v>34</v>
      </c>
    </row>
    <row r="16" spans="1:19" ht="18.75" customHeight="1">
      <c r="A16" s="22" t="s">
        <v>31</v>
      </c>
      <c r="B16" s="21" t="s">
        <v>136</v>
      </c>
      <c r="C16" s="17" t="s">
        <v>70</v>
      </c>
      <c r="D16" s="53">
        <v>3.05</v>
      </c>
      <c r="E16" s="45">
        <v>7.05</v>
      </c>
      <c r="F16" s="45">
        <v>6.9</v>
      </c>
      <c r="G16" s="56">
        <f t="shared" si="0"/>
        <v>17</v>
      </c>
      <c r="H16" s="53">
        <v>3.05</v>
      </c>
      <c r="I16" s="45">
        <v>6.75</v>
      </c>
      <c r="J16" s="45">
        <v>7.3</v>
      </c>
      <c r="K16" s="20"/>
      <c r="L16" s="57">
        <f t="shared" si="1"/>
        <v>17.1</v>
      </c>
      <c r="M16" s="53">
        <v>2.4</v>
      </c>
      <c r="N16" s="45">
        <v>6.8</v>
      </c>
      <c r="O16" s="45">
        <v>7.5</v>
      </c>
      <c r="P16" s="20"/>
      <c r="Q16" s="57">
        <f t="shared" si="2"/>
        <v>16.7</v>
      </c>
      <c r="R16" s="34">
        <f t="shared" si="3"/>
        <v>50.8</v>
      </c>
      <c r="S16" s="46" t="s">
        <v>35</v>
      </c>
    </row>
    <row r="19" ht="14.25" customHeight="1"/>
    <row r="33" spans="1:7" s="23" customFormat="1" ht="14.25">
      <c r="A33" s="5"/>
      <c r="B33" s="11"/>
      <c r="C33" s="5"/>
      <c r="D33" s="5"/>
      <c r="E33" s="5"/>
      <c r="F33" s="5"/>
      <c r="G33" s="5"/>
    </row>
    <row r="35" ht="15" customHeight="1"/>
    <row r="36" ht="14.25" customHeight="1"/>
  </sheetData>
  <sheetProtection/>
  <mergeCells count="19">
    <mergeCell ref="J4:J5"/>
    <mergeCell ref="R4:R5"/>
    <mergeCell ref="S4:S5"/>
    <mergeCell ref="Q4:Q5"/>
    <mergeCell ref="P4:P5"/>
    <mergeCell ref="N4:N5"/>
    <mergeCell ref="L4:L5"/>
    <mergeCell ref="K4:K5"/>
    <mergeCell ref="M4:M5"/>
    <mergeCell ref="O4:O5"/>
    <mergeCell ref="G4:G5"/>
    <mergeCell ref="H4:H5"/>
    <mergeCell ref="I4:I5"/>
    <mergeCell ref="C4:C5"/>
    <mergeCell ref="A4:A5"/>
    <mergeCell ref="B4:B5"/>
    <mergeCell ref="D4:D5"/>
    <mergeCell ref="E4:E5"/>
    <mergeCell ref="F4:F5"/>
  </mergeCells>
  <printOptions/>
  <pageMargins left="0.4766666666666667" right="0.4" top="0.57" bottom="0.984251968503937" header="0.5118110236220472" footer="0.5118110236220472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VDO Automotive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Burel</dc:creator>
  <cp:keywords/>
  <dc:description/>
  <cp:lastModifiedBy>KK</cp:lastModifiedBy>
  <cp:lastPrinted>2010-04-05T16:02:12Z</cp:lastPrinted>
  <dcterms:created xsi:type="dcterms:W3CDTF">2008-05-30T06:09:14Z</dcterms:created>
  <dcterms:modified xsi:type="dcterms:W3CDTF">2010-04-06T04:34:20Z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-1931102250</vt:i4>
  </property>
  <property fmtid="{D5CDD505-2E9C-101B-9397-08002B2CF9AE}" pid="3" name="_EmailSubject">
    <vt:lpwstr>gym</vt:lpwstr>
  </property>
  <property fmtid="{D5CDD505-2E9C-101B-9397-08002B2CF9AE}" pid="4" name="_AuthorEmail">
    <vt:lpwstr>tomas.kabat@email.cz</vt:lpwstr>
  </property>
  <property fmtid="{D5CDD505-2E9C-101B-9397-08002B2CF9AE}" pid="5" name="_AuthorEmailDisplayName">
    <vt:lpwstr>Ing. Tomáš Kabát</vt:lpwstr>
  </property>
  <property fmtid="{D5CDD505-2E9C-101B-9397-08002B2CF9AE}" pid="6" name="_ReviewingToolsShownOnce">
    <vt:lpwstr/>
  </property>
</Properties>
</file>