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15" windowHeight="7335" firstSheet="22" activeTab="31"/>
  </bookViews>
  <sheets>
    <sheet name="Seznam" sheetId="74" state="hidden" r:id="rId1"/>
    <sheet name="Popis" sheetId="82" state="hidden" r:id="rId2"/>
    <sheet name="S 1" sheetId="129" state="hidden" r:id="rId3"/>
    <sheet name="S 2" sheetId="131" state="hidden" r:id="rId4"/>
    <sheet name="S 3" sheetId="132" state="hidden" r:id="rId5"/>
    <sheet name="S 4" sheetId="133" state="hidden" r:id="rId6"/>
    <sheet name="S 5" sheetId="135" state="hidden" r:id="rId7"/>
    <sheet name="S 6" sheetId="136" state="hidden" r:id="rId8"/>
    <sheet name="S 7" sheetId="137" state="hidden" r:id="rId9"/>
    <sheet name="S 8" sheetId="138" state="hidden" r:id="rId10"/>
    <sheet name="S 9" sheetId="150" state="hidden" r:id="rId11"/>
    <sheet name="S 10" sheetId="149" state="hidden" r:id="rId12"/>
    <sheet name="Z1" sheetId="86" state="hidden" r:id="rId13"/>
    <sheet name="Z2" sheetId="156" state="hidden" r:id="rId14"/>
    <sheet name="Z3" sheetId="89" state="hidden" r:id="rId15"/>
    <sheet name="Z4" sheetId="139" state="hidden" r:id="rId16"/>
    <sheet name="Z5" sheetId="122" state="hidden" r:id="rId17"/>
    <sheet name="Z6" sheetId="123" state="hidden" r:id="rId18"/>
    <sheet name="Z7" sheetId="140" state="hidden" r:id="rId19"/>
    <sheet name="Z8" sheetId="141" state="hidden" r:id="rId20"/>
    <sheet name="Z9" sheetId="142" state="hidden" r:id="rId21"/>
    <sheet name="Z10" sheetId="152" state="hidden" r:id="rId22"/>
    <sheet name="V 1" sheetId="93" r:id="rId23"/>
    <sheet name="V 2" sheetId="94" r:id="rId24"/>
    <sheet name="V 3" sheetId="144" r:id="rId25"/>
    <sheet name="V 4" sheetId="148" r:id="rId26"/>
    <sheet name="V 5" sheetId="120" r:id="rId27"/>
    <sheet name="V 6" sheetId="145" r:id="rId28"/>
    <sheet name="V 7" sheetId="146" r:id="rId29"/>
    <sheet name="V 8" sheetId="147" r:id="rId30"/>
    <sheet name="V9" sheetId="154" r:id="rId31"/>
    <sheet name="V10" sheetId="155" r:id="rId32"/>
    <sheet name="Jména" sheetId="84" state="hidden" r:id="rId33"/>
    <sheet name="Příjmení" sheetId="83" state="hidden" r:id="rId34"/>
  </sheets>
  <definedNames>
    <definedName name="__kat1">Popis!$B$6</definedName>
    <definedName name="__kat10">Popis!$B$15</definedName>
    <definedName name="__kat11">Popis!$B$16</definedName>
    <definedName name="__kat2">Popis!$B$7</definedName>
    <definedName name="__kat3">Popis!$B$8</definedName>
    <definedName name="__kat4">Popis!$B$9</definedName>
    <definedName name="__kat5">Popis!$B$10</definedName>
    <definedName name="__kat6">Popis!$B$11</definedName>
    <definedName name="__kat7">Popis!$B$12</definedName>
    <definedName name="__kat8">Popis!$B$13</definedName>
    <definedName name="__kat9">Popis!$B$14</definedName>
    <definedName name="_xlnm._FilterDatabase" localSheetId="32" hidden="1">Jména!$A$2:$B$159</definedName>
    <definedName name="_xlnm._FilterDatabase" localSheetId="0" hidden="1">Seznam!$A$1:$K$133</definedName>
    <definedName name="_kat1">Popis!$B$6</definedName>
    <definedName name="_kat10">Popis!$B$15</definedName>
    <definedName name="_kat11">Popis!$B$16</definedName>
    <definedName name="_kat2">Popis!$B$7</definedName>
    <definedName name="_kat3">Popis!$B$8</definedName>
    <definedName name="_kat4">Popis!$B$9</definedName>
    <definedName name="_kat5">Popis!$B$10</definedName>
    <definedName name="_kat6">Popis!$B$11</definedName>
    <definedName name="_kat7">Popis!$B$12</definedName>
    <definedName name="_kat8">Popis!$B$13</definedName>
    <definedName name="_kat9">Popis!$B$14</definedName>
    <definedName name="Datum">Popis!$B$3</definedName>
    <definedName name="K11S2">Popis!$E$16</definedName>
    <definedName name="Kat10S1">Popis!$D$15</definedName>
    <definedName name="Kat10S2">Popis!$E$15</definedName>
    <definedName name="Kat10S3">Popis!$F$15</definedName>
    <definedName name="Kat10S4">Popis!$G$15</definedName>
    <definedName name="Kat11S1">Popis!$D$16</definedName>
    <definedName name="Kat11S2">Popis!$E$16</definedName>
    <definedName name="Kat11S3">Popis!$F$16</definedName>
    <definedName name="Kat11S4">Popis!$G$16</definedName>
    <definedName name="Kat1S1">Popis!$D$6</definedName>
    <definedName name="Kat1S2">Popis!$E$6</definedName>
    <definedName name="Kat1S3">Popis!$F$6</definedName>
    <definedName name="Kat1S4">Popis!$G$6</definedName>
    <definedName name="Kat2S1">Popis!$D$7</definedName>
    <definedName name="Kat2S2">Popis!$E$7</definedName>
    <definedName name="Kat2S3">Popis!$F$7</definedName>
    <definedName name="Kat2S4">Popis!$G$7</definedName>
    <definedName name="Kat3S1">Popis!$D$8</definedName>
    <definedName name="Kat3S2">Popis!$E$8</definedName>
    <definedName name="Kat3S3">Popis!$F$8</definedName>
    <definedName name="Kat3S4">Popis!$G$8</definedName>
    <definedName name="Kat4S1">Popis!$D$9</definedName>
    <definedName name="Kat4S2">Popis!$E$9</definedName>
    <definedName name="Kat4S3">Popis!$F$9</definedName>
    <definedName name="Kat4S4">Popis!$G$9</definedName>
    <definedName name="Kat5S1">Popis!$D$10</definedName>
    <definedName name="Kat5S2">Popis!$E$10</definedName>
    <definedName name="Kat5S3">Popis!$F$10</definedName>
    <definedName name="Kat5S4">Popis!$G$10</definedName>
    <definedName name="Kat5S5">Popis!$D$10</definedName>
    <definedName name="Kat6S1">Popis!$D$11</definedName>
    <definedName name="Kat6S2">Popis!$E$11</definedName>
    <definedName name="Kat6S3">Popis!$F$11</definedName>
    <definedName name="Kat6S4">Popis!$G$11</definedName>
    <definedName name="Kat7S1">Popis!$D$12</definedName>
    <definedName name="Kat7S2">Popis!$E$12</definedName>
    <definedName name="Kat7S3">Popis!$F$12</definedName>
    <definedName name="Kat7S4">Popis!$G$12</definedName>
    <definedName name="Kat8S1">Popis!$D$13</definedName>
    <definedName name="Kat8S2">Popis!$E$13</definedName>
    <definedName name="Kat8S3">Popis!$F$13</definedName>
    <definedName name="Kat8S4">Popis!$G$13</definedName>
    <definedName name="Kat9S1">Popis!$D$14</definedName>
    <definedName name="Kat9S2">Popis!$E$14</definedName>
    <definedName name="Kat9S3">Popis!$F$14</definedName>
    <definedName name="Kat9S4">Popis!$G$14</definedName>
    <definedName name="KatS1">Popis!$D$6</definedName>
    <definedName name="Místo">Popis!$B$2</definedName>
    <definedName name="Název">Popis!$B$1</definedName>
    <definedName name="_xlnm.Print_Area" localSheetId="22">'V 1'!$1:$1048576</definedName>
    <definedName name="_xlnm.Print_Area" localSheetId="23">'V 2'!$1:$1048576</definedName>
    <definedName name="_xlnm.Print_Area" localSheetId="24">'V 3'!$1:$1048576</definedName>
    <definedName name="_xlnm.Print_Area" localSheetId="25">'V 4'!$1:$1048576</definedName>
    <definedName name="_xlnm.Print_Area" localSheetId="26">'V 5'!$1:$1048576</definedName>
    <definedName name="_xlnm.Print_Area" localSheetId="27">'V 6'!$1:$1048576</definedName>
    <definedName name="_xlnm.Print_Area" localSheetId="28">'V 7'!$1:$1048576</definedName>
    <definedName name="_xlnm.Print_Area" localSheetId="29">'V 8'!$1:$1048576</definedName>
    <definedName name="PocetKat1">Popis!$C$6</definedName>
    <definedName name="PocetKat10">Popis!$C$16</definedName>
    <definedName name="PocetKat2">Popis!$C$7</definedName>
    <definedName name="PocetKat3">Popis!$C$8</definedName>
    <definedName name="PocetKat4">Popis!$C$9</definedName>
    <definedName name="PocetKat5">Popis!$C$10</definedName>
    <definedName name="PocetKat6">Popis!$C$11</definedName>
    <definedName name="PocetKat7">Popis!$C$12</definedName>
    <definedName name="PocetKat8">Popis!$C$13</definedName>
    <definedName name="PocetKat9">Popis!$C$14</definedName>
  </definedNames>
  <calcPr calcId="125725"/>
</workbook>
</file>

<file path=xl/calcChain.xml><?xml version="1.0" encoding="utf-8"?>
<calcChain xmlns="http://schemas.openxmlformats.org/spreadsheetml/2006/main">
  <c r="A7" i="144"/>
  <c r="K14" i="145" l="1"/>
  <c r="K15"/>
  <c r="K16"/>
  <c r="K17"/>
  <c r="K18"/>
  <c r="K19"/>
  <c r="K20"/>
  <c r="K21"/>
  <c r="K22"/>
  <c r="W22" i="123"/>
  <c r="W23"/>
  <c r="W24"/>
  <c r="W25"/>
  <c r="W26"/>
  <c r="W27"/>
  <c r="W28"/>
  <c r="W29"/>
  <c r="K13" i="155"/>
  <c r="K14"/>
  <c r="K15"/>
  <c r="K16"/>
  <c r="K17"/>
  <c r="K18"/>
  <c r="K19"/>
  <c r="K20"/>
  <c r="K21"/>
  <c r="W23" i="152"/>
  <c r="W24"/>
  <c r="W25"/>
  <c r="W26"/>
  <c r="W27"/>
  <c r="W28"/>
  <c r="W29"/>
  <c r="W30"/>
  <c r="W31"/>
  <c r="W22"/>
  <c r="S45" i="142" l="1"/>
  <c r="O25"/>
  <c r="P25"/>
  <c r="R25"/>
  <c r="I25"/>
  <c r="P19" i="140"/>
  <c r="P17"/>
  <c r="B16" i="155"/>
  <c r="C16"/>
  <c r="D16"/>
  <c r="E16"/>
  <c r="F16"/>
  <c r="B18"/>
  <c r="C18"/>
  <c r="D18"/>
  <c r="E18"/>
  <c r="F18"/>
  <c r="B14"/>
  <c r="C14"/>
  <c r="D14"/>
  <c r="E14"/>
  <c r="F14"/>
  <c r="B21"/>
  <c r="C21"/>
  <c r="D21"/>
  <c r="E21"/>
  <c r="F21"/>
  <c r="B20"/>
  <c r="C20"/>
  <c r="D20"/>
  <c r="E20"/>
  <c r="F20"/>
  <c r="B17"/>
  <c r="C17"/>
  <c r="D17"/>
  <c r="E17"/>
  <c r="F17"/>
  <c r="B13"/>
  <c r="C13"/>
  <c r="D13"/>
  <c r="E13"/>
  <c r="F13"/>
  <c r="B15"/>
  <c r="C15"/>
  <c r="D15"/>
  <c r="E15"/>
  <c r="F15"/>
  <c r="B19"/>
  <c r="C19"/>
  <c r="D19"/>
  <c r="E19"/>
  <c r="F19"/>
  <c r="B20" i="154"/>
  <c r="C20"/>
  <c r="D20"/>
  <c r="E20"/>
  <c r="F20"/>
  <c r="B23"/>
  <c r="C23"/>
  <c r="D23"/>
  <c r="E23"/>
  <c r="F23"/>
  <c r="B13"/>
  <c r="C13"/>
  <c r="D13"/>
  <c r="E13"/>
  <c r="F13"/>
  <c r="B18"/>
  <c r="C18"/>
  <c r="D18"/>
  <c r="E18"/>
  <c r="F18"/>
  <c r="B27"/>
  <c r="C27"/>
  <c r="D27"/>
  <c r="E27"/>
  <c r="F27"/>
  <c r="B22"/>
  <c r="C22"/>
  <c r="D22"/>
  <c r="E22"/>
  <c r="F22"/>
  <c r="B16"/>
  <c r="C16"/>
  <c r="D16"/>
  <c r="E16"/>
  <c r="F16"/>
  <c r="B15"/>
  <c r="C15"/>
  <c r="D15"/>
  <c r="E15"/>
  <c r="F15"/>
  <c r="B21"/>
  <c r="C21"/>
  <c r="D21"/>
  <c r="E21"/>
  <c r="F21"/>
  <c r="B26"/>
  <c r="C26"/>
  <c r="D26"/>
  <c r="E26"/>
  <c r="F26"/>
  <c r="B17"/>
  <c r="C17"/>
  <c r="D17"/>
  <c r="E17"/>
  <c r="F17"/>
  <c r="B28"/>
  <c r="C28"/>
  <c r="D28"/>
  <c r="E28"/>
  <c r="F28"/>
  <c r="B25"/>
  <c r="C25"/>
  <c r="D25"/>
  <c r="E25"/>
  <c r="F25"/>
  <c r="B24"/>
  <c r="C24"/>
  <c r="D24"/>
  <c r="E24"/>
  <c r="F24"/>
  <c r="B19"/>
  <c r="C19"/>
  <c r="D19"/>
  <c r="E19"/>
  <c r="F19"/>
  <c r="B14"/>
  <c r="C14"/>
  <c r="D14"/>
  <c r="E14"/>
  <c r="F14"/>
  <c r="B29"/>
  <c r="C29"/>
  <c r="D29"/>
  <c r="E29"/>
  <c r="F29"/>
  <c r="B30" i="147"/>
  <c r="C30"/>
  <c r="D30"/>
  <c r="E30"/>
  <c r="F30"/>
  <c r="B22"/>
  <c r="C22"/>
  <c r="D22"/>
  <c r="E22"/>
  <c r="F22"/>
  <c r="B25"/>
  <c r="C25"/>
  <c r="D25"/>
  <c r="E25"/>
  <c r="F25"/>
  <c r="B29"/>
  <c r="C29"/>
  <c r="D29"/>
  <c r="E29"/>
  <c r="F29"/>
  <c r="B15"/>
  <c r="C15"/>
  <c r="D15"/>
  <c r="E15"/>
  <c r="F15"/>
  <c r="B17"/>
  <c r="C17"/>
  <c r="D17"/>
  <c r="E17"/>
  <c r="F17"/>
  <c r="B27"/>
  <c r="C27"/>
  <c r="D27"/>
  <c r="E27"/>
  <c r="F27"/>
  <c r="B20"/>
  <c r="C20"/>
  <c r="D20"/>
  <c r="E20"/>
  <c r="F20"/>
  <c r="B24"/>
  <c r="C24"/>
  <c r="D24"/>
  <c r="E24"/>
  <c r="F24"/>
  <c r="B23"/>
  <c r="C23"/>
  <c r="D23"/>
  <c r="E23"/>
  <c r="F23"/>
  <c r="B26"/>
  <c r="C26"/>
  <c r="D26"/>
  <c r="E26"/>
  <c r="F26"/>
  <c r="B19"/>
  <c r="C19"/>
  <c r="D19"/>
  <c r="E19"/>
  <c r="F19"/>
  <c r="B14"/>
  <c r="C14"/>
  <c r="D14"/>
  <c r="E14"/>
  <c r="F14"/>
  <c r="B16"/>
  <c r="C16"/>
  <c r="D16"/>
  <c r="E16"/>
  <c r="F16"/>
  <c r="B21"/>
  <c r="C21"/>
  <c r="D21"/>
  <c r="E21"/>
  <c r="F21"/>
  <c r="B18"/>
  <c r="C18"/>
  <c r="D18"/>
  <c r="E18"/>
  <c r="F18"/>
  <c r="B28"/>
  <c r="C28"/>
  <c r="D28"/>
  <c r="E28"/>
  <c r="F28"/>
  <c r="B14" i="145"/>
  <c r="C14"/>
  <c r="D14"/>
  <c r="E14"/>
  <c r="F14"/>
  <c r="B21"/>
  <c r="C21"/>
  <c r="D21"/>
  <c r="E21"/>
  <c r="F21"/>
  <c r="B22"/>
  <c r="C22"/>
  <c r="D22"/>
  <c r="E22"/>
  <c r="F22"/>
  <c r="B20"/>
  <c r="C20"/>
  <c r="D20"/>
  <c r="E20"/>
  <c r="F20"/>
  <c r="B19"/>
  <c r="C19"/>
  <c r="D19"/>
  <c r="E19"/>
  <c r="F19"/>
  <c r="B18"/>
  <c r="C18"/>
  <c r="D18"/>
  <c r="E18"/>
  <c r="F18"/>
  <c r="B16"/>
  <c r="C16"/>
  <c r="D16"/>
  <c r="E16"/>
  <c r="F16"/>
  <c r="B17"/>
  <c r="C17"/>
  <c r="D17"/>
  <c r="E17"/>
  <c r="F17"/>
  <c r="B15"/>
  <c r="C15"/>
  <c r="D15"/>
  <c r="E15"/>
  <c r="F15"/>
  <c r="T30" i="123"/>
  <c r="S37" i="122"/>
  <c r="X11" i="139"/>
  <c r="X12"/>
  <c r="G29" i="148" s="1"/>
  <c r="X13" i="139"/>
  <c r="X14"/>
  <c r="X15"/>
  <c r="X16"/>
  <c r="G17" i="148" s="1"/>
  <c r="X17" i="139"/>
  <c r="X18"/>
  <c r="X19"/>
  <c r="X20"/>
  <c r="G28" i="148" s="1"/>
  <c r="X21" i="139"/>
  <c r="X22"/>
  <c r="G35" i="148" s="1"/>
  <c r="X23" i="139"/>
  <c r="X24"/>
  <c r="X25"/>
  <c r="G15" i="148" s="1"/>
  <c r="X26" i="139"/>
  <c r="G19" i="148" s="1"/>
  <c r="X27" i="139"/>
  <c r="X28"/>
  <c r="X29"/>
  <c r="X30"/>
  <c r="G21" i="148" s="1"/>
  <c r="X10" i="139"/>
  <c r="G22" i="148" s="1"/>
  <c r="X9" i="139"/>
  <c r="G14" i="148"/>
  <c r="G16"/>
  <c r="G18"/>
  <c r="G20"/>
  <c r="G23"/>
  <c r="G24"/>
  <c r="G25"/>
  <c r="G26"/>
  <c r="G27"/>
  <c r="G30"/>
  <c r="G31"/>
  <c r="G32"/>
  <c r="G33"/>
  <c r="G3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P34"/>
  <c r="S57" i="139"/>
  <c r="AB57"/>
  <c r="O22" i="148"/>
  <c r="O29"/>
  <c r="O23"/>
  <c r="O17"/>
  <c r="O25"/>
  <c r="O16"/>
  <c r="AA36" i="139"/>
  <c r="AA38"/>
  <c r="AA40"/>
  <c r="AA42"/>
  <c r="AA45"/>
  <c r="AA47"/>
  <c r="N34" i="148"/>
  <c r="N22"/>
  <c r="N20"/>
  <c r="N29"/>
  <c r="N26"/>
  <c r="N23"/>
  <c r="N32"/>
  <c r="N17"/>
  <c r="N24"/>
  <c r="N27"/>
  <c r="N25"/>
  <c r="N28"/>
  <c r="N16"/>
  <c r="N35"/>
  <c r="N33"/>
  <c r="N30"/>
  <c r="N15"/>
  <c r="N19"/>
  <c r="N18"/>
  <c r="N31"/>
  <c r="N14"/>
  <c r="N21"/>
  <c r="Z36" i="139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M22" i="148"/>
  <c r="M29"/>
  <c r="M23"/>
  <c r="M17"/>
  <c r="Y36" i="139"/>
  <c r="Y38"/>
  <c r="Y40"/>
  <c r="Y42"/>
  <c r="X36"/>
  <c r="X38"/>
  <c r="X40"/>
  <c r="X42"/>
  <c r="J34" i="148"/>
  <c r="J20"/>
  <c r="J26"/>
  <c r="J32"/>
  <c r="J24"/>
  <c r="AA11" i="139"/>
  <c r="AA13"/>
  <c r="AA15"/>
  <c r="AA17"/>
  <c r="I34" i="148"/>
  <c r="I22"/>
  <c r="I20"/>
  <c r="I29"/>
  <c r="I26"/>
  <c r="I23"/>
  <c r="I32"/>
  <c r="I17"/>
  <c r="I24"/>
  <c r="I27"/>
  <c r="I25"/>
  <c r="I28"/>
  <c r="I16"/>
  <c r="I35"/>
  <c r="I33"/>
  <c r="I30"/>
  <c r="I15"/>
  <c r="I19"/>
  <c r="I18"/>
  <c r="I31"/>
  <c r="I14"/>
  <c r="I21"/>
  <c r="Z10" i="139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H34" i="148"/>
  <c r="H20"/>
  <c r="H26"/>
  <c r="H32"/>
  <c r="H24"/>
  <c r="Y11" i="139"/>
  <c r="Y13"/>
  <c r="Y15"/>
  <c r="Y17"/>
  <c r="B22" i="148"/>
  <c r="B34"/>
  <c r="C34"/>
  <c r="D34"/>
  <c r="E34"/>
  <c r="F34"/>
  <c r="C22"/>
  <c r="D22"/>
  <c r="E22"/>
  <c r="F22"/>
  <c r="B20"/>
  <c r="C20"/>
  <c r="D20"/>
  <c r="E20"/>
  <c r="F20"/>
  <c r="B29"/>
  <c r="C29"/>
  <c r="D29"/>
  <c r="E29"/>
  <c r="F29"/>
  <c r="B26"/>
  <c r="C26"/>
  <c r="D26"/>
  <c r="E26"/>
  <c r="F26"/>
  <c r="B23"/>
  <c r="C23"/>
  <c r="D23"/>
  <c r="E23"/>
  <c r="F23"/>
  <c r="B32"/>
  <c r="C32"/>
  <c r="D32"/>
  <c r="E32"/>
  <c r="F32"/>
  <c r="B17"/>
  <c r="C17"/>
  <c r="D17"/>
  <c r="E17"/>
  <c r="F17"/>
  <c r="B24"/>
  <c r="C24"/>
  <c r="D24"/>
  <c r="E24"/>
  <c r="F24"/>
  <c r="B27"/>
  <c r="C27"/>
  <c r="D27"/>
  <c r="E27"/>
  <c r="F27"/>
  <c r="B25"/>
  <c r="C25"/>
  <c r="D25"/>
  <c r="E25"/>
  <c r="F25"/>
  <c r="B28"/>
  <c r="C28"/>
  <c r="D28"/>
  <c r="E28"/>
  <c r="F28"/>
  <c r="B16"/>
  <c r="C16"/>
  <c r="D16"/>
  <c r="E16"/>
  <c r="F16"/>
  <c r="B35"/>
  <c r="C35"/>
  <c r="D35"/>
  <c r="E35"/>
  <c r="F35"/>
  <c r="B33"/>
  <c r="C33"/>
  <c r="D33"/>
  <c r="E33"/>
  <c r="F33"/>
  <c r="B30"/>
  <c r="C30"/>
  <c r="D30"/>
  <c r="E30"/>
  <c r="F30"/>
  <c r="B15"/>
  <c r="C15"/>
  <c r="D15"/>
  <c r="E15"/>
  <c r="F15"/>
  <c r="B19"/>
  <c r="C19"/>
  <c r="D19"/>
  <c r="E19"/>
  <c r="F19"/>
  <c r="B18"/>
  <c r="C18"/>
  <c r="D18"/>
  <c r="E18"/>
  <c r="F18"/>
  <c r="B31"/>
  <c r="C31"/>
  <c r="D31"/>
  <c r="E31"/>
  <c r="F31"/>
  <c r="B14"/>
  <c r="C14"/>
  <c r="D14"/>
  <c r="E14"/>
  <c r="F14"/>
  <c r="B21"/>
  <c r="C21"/>
  <c r="D21"/>
  <c r="E21"/>
  <c r="F21"/>
  <c r="W35" i="139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Z57"/>
  <c r="Z31"/>
  <c r="S38" i="89"/>
  <c r="S51"/>
  <c r="O22" i="144"/>
  <c r="O29"/>
  <c r="O14"/>
  <c r="O20"/>
  <c r="AA33" i="89"/>
  <c r="AA35"/>
  <c r="AA37"/>
  <c r="AA39"/>
  <c r="N23" i="144"/>
  <c r="N22"/>
  <c r="N19"/>
  <c r="N29"/>
  <c r="N32"/>
  <c r="N14"/>
  <c r="N26"/>
  <c r="N20"/>
  <c r="N27"/>
  <c r="N17"/>
  <c r="N16"/>
  <c r="N25"/>
  <c r="N30"/>
  <c r="N18"/>
  <c r="N31"/>
  <c r="N21"/>
  <c r="N24"/>
  <c r="N15"/>
  <c r="Z33" i="89"/>
  <c r="Z34"/>
  <c r="Z35"/>
  <c r="Z36"/>
  <c r="Z37"/>
  <c r="Z38"/>
  <c r="Z39"/>
  <c r="Z40"/>
  <c r="N28" i="144" s="1"/>
  <c r="Z41" i="89"/>
  <c r="Z42"/>
  <c r="Z43"/>
  <c r="Z44"/>
  <c r="Z45"/>
  <c r="Z46"/>
  <c r="Z47"/>
  <c r="Z48"/>
  <c r="Z49"/>
  <c r="Z50"/>
  <c r="M22" i="144"/>
  <c r="M29"/>
  <c r="M14"/>
  <c r="M20"/>
  <c r="M28"/>
  <c r="Y33" i="89"/>
  <c r="Y35"/>
  <c r="Y37"/>
  <c r="Y39"/>
  <c r="Y40"/>
  <c r="L22" i="144"/>
  <c r="L29"/>
  <c r="L14"/>
  <c r="L20"/>
  <c r="L28"/>
  <c r="X33" i="89"/>
  <c r="X35"/>
  <c r="X37"/>
  <c r="X39"/>
  <c r="X40"/>
  <c r="K22" i="144"/>
  <c r="K19"/>
  <c r="K29"/>
  <c r="K26"/>
  <c r="K28"/>
  <c r="K27"/>
  <c r="K17"/>
  <c r="K16"/>
  <c r="K31"/>
  <c r="K24"/>
  <c r="W33" i="89"/>
  <c r="W34"/>
  <c r="W35"/>
  <c r="W36"/>
  <c r="K32" i="144" s="1"/>
  <c r="W37" i="89"/>
  <c r="K14" i="144" s="1"/>
  <c r="W38" i="89"/>
  <c r="W39"/>
  <c r="K20" i="144" s="1"/>
  <c r="W40" i="89"/>
  <c r="W41"/>
  <c r="W42"/>
  <c r="W43"/>
  <c r="W44"/>
  <c r="K25" i="144" s="1"/>
  <c r="W45" i="89"/>
  <c r="K30" i="144" s="1"/>
  <c r="W46" i="89"/>
  <c r="K18" i="144" s="1"/>
  <c r="W47" i="89"/>
  <c r="W48"/>
  <c r="K21" i="144" s="1"/>
  <c r="W49" i="89"/>
  <c r="W50"/>
  <c r="K15" i="144" s="1"/>
  <c r="J23"/>
  <c r="J19"/>
  <c r="J32"/>
  <c r="AA11" i="89"/>
  <c r="AA13"/>
  <c r="I23" i="144"/>
  <c r="I22"/>
  <c r="I19"/>
  <c r="I29"/>
  <c r="I32"/>
  <c r="I14"/>
  <c r="I26"/>
  <c r="I20"/>
  <c r="I28"/>
  <c r="I27"/>
  <c r="I17"/>
  <c r="I16"/>
  <c r="I25"/>
  <c r="I30"/>
  <c r="I18"/>
  <c r="I31"/>
  <c r="I21"/>
  <c r="I24"/>
  <c r="I15"/>
  <c r="Z10" i="89"/>
  <c r="Z11"/>
  <c r="Z12"/>
  <c r="Z13"/>
  <c r="Z14"/>
  <c r="Z15"/>
  <c r="Z16"/>
  <c r="Z17"/>
  <c r="Z18"/>
  <c r="Z19"/>
  <c r="Z20"/>
  <c r="Z21"/>
  <c r="Z22"/>
  <c r="Z23"/>
  <c r="Z24"/>
  <c r="Z25"/>
  <c r="Z26"/>
  <c r="Z27"/>
  <c r="H23" i="144"/>
  <c r="H19"/>
  <c r="H32"/>
  <c r="Y11" i="89"/>
  <c r="Y13"/>
  <c r="G23" i="144"/>
  <c r="G19"/>
  <c r="G32"/>
  <c r="G26"/>
  <c r="G20"/>
  <c r="G31"/>
  <c r="G21"/>
  <c r="B23"/>
  <c r="C23"/>
  <c r="D23"/>
  <c r="E23"/>
  <c r="B22"/>
  <c r="C22"/>
  <c r="D22"/>
  <c r="E22"/>
  <c r="B19"/>
  <c r="C19"/>
  <c r="D19"/>
  <c r="E19"/>
  <c r="B29"/>
  <c r="C29"/>
  <c r="D29"/>
  <c r="E29"/>
  <c r="B32"/>
  <c r="C32"/>
  <c r="D32"/>
  <c r="E32"/>
  <c r="B14"/>
  <c r="C14"/>
  <c r="D14"/>
  <c r="E14"/>
  <c r="B26"/>
  <c r="C26"/>
  <c r="D26"/>
  <c r="E26"/>
  <c r="B20"/>
  <c r="C20"/>
  <c r="D20"/>
  <c r="E20"/>
  <c r="B28"/>
  <c r="C28"/>
  <c r="D28"/>
  <c r="E28"/>
  <c r="B27"/>
  <c r="C27"/>
  <c r="D27"/>
  <c r="E27"/>
  <c r="B17"/>
  <c r="C17"/>
  <c r="D17"/>
  <c r="E17"/>
  <c r="B16"/>
  <c r="C16"/>
  <c r="D16"/>
  <c r="E16"/>
  <c r="B25"/>
  <c r="C25"/>
  <c r="D25"/>
  <c r="E25"/>
  <c r="B30"/>
  <c r="C30"/>
  <c r="D30"/>
  <c r="E30"/>
  <c r="B18"/>
  <c r="C18"/>
  <c r="D18"/>
  <c r="E18"/>
  <c r="B31"/>
  <c r="C31"/>
  <c r="D31"/>
  <c r="E31"/>
  <c r="B21"/>
  <c r="C21"/>
  <c r="D21"/>
  <c r="E21"/>
  <c r="B24"/>
  <c r="C24"/>
  <c r="D24"/>
  <c r="E24"/>
  <c r="B15"/>
  <c r="C15"/>
  <c r="D15"/>
  <c r="E15"/>
  <c r="J15" i="94"/>
  <c r="O19" i="156"/>
  <c r="P19" s="1"/>
  <c r="R19" s="1"/>
  <c r="T19" s="1"/>
  <c r="I19"/>
  <c r="S19" l="1"/>
  <c r="W21" i="123"/>
  <c r="K14" i="146"/>
  <c r="K16"/>
  <c r="W17" i="140"/>
  <c r="W18"/>
  <c r="W19"/>
  <c r="K15" i="146" s="1"/>
  <c r="W16" i="140"/>
  <c r="K17" i="146" s="1"/>
  <c r="W30" i="141"/>
  <c r="K22" i="147" s="1"/>
  <c r="W31" i="141"/>
  <c r="K25" i="147" s="1"/>
  <c r="W32" i="141"/>
  <c r="K29" i="147" s="1"/>
  <c r="W33" i="141"/>
  <c r="K15" i="147" s="1"/>
  <c r="W34" i="141"/>
  <c r="K17" i="147" s="1"/>
  <c r="W35" i="141"/>
  <c r="K27" i="147" s="1"/>
  <c r="W36" i="141"/>
  <c r="K20" i="147" s="1"/>
  <c r="W37" i="141"/>
  <c r="K24" i="147" s="1"/>
  <c r="W38" i="141"/>
  <c r="K23" i="147" s="1"/>
  <c r="W39" i="141"/>
  <c r="K26" i="147" s="1"/>
  <c r="W40" i="141"/>
  <c r="K19" i="147" s="1"/>
  <c r="W41" i="141"/>
  <c r="K14" i="147" s="1"/>
  <c r="W42" i="141"/>
  <c r="K16" i="147" s="1"/>
  <c r="W43" i="141"/>
  <c r="K21" i="147" s="1"/>
  <c r="W44" i="141"/>
  <c r="K18" i="147" s="1"/>
  <c r="W45" i="141"/>
  <c r="K28" i="147" s="1"/>
  <c r="W29" i="141"/>
  <c r="K30" i="147" s="1"/>
  <c r="Z30" i="142"/>
  <c r="N23" i="154" s="1"/>
  <c r="Z31" i="142"/>
  <c r="N13" i="154" s="1"/>
  <c r="Z32" i="142"/>
  <c r="N18" i="154" s="1"/>
  <c r="Z33" i="142"/>
  <c r="N27" i="154" s="1"/>
  <c r="Z34" i="142"/>
  <c r="N22" i="154" s="1"/>
  <c r="Z35" i="142"/>
  <c r="N16" i="154" s="1"/>
  <c r="Z36" i="142"/>
  <c r="N15" i="154" s="1"/>
  <c r="Z37" i="142"/>
  <c r="N21" i="154" s="1"/>
  <c r="Z38" i="142"/>
  <c r="N26" i="154" s="1"/>
  <c r="Z39" i="142"/>
  <c r="N17" i="154" s="1"/>
  <c r="Z40" i="142"/>
  <c r="N28" i="154" s="1"/>
  <c r="Z41" i="142"/>
  <c r="N25" i="154" s="1"/>
  <c r="Z42" i="142"/>
  <c r="N24" i="154" s="1"/>
  <c r="Z43" i="142"/>
  <c r="N19" i="154" s="1"/>
  <c r="Z44" i="142"/>
  <c r="N14" i="154" s="1"/>
  <c r="Z45" i="142"/>
  <c r="N29" i="154" s="1"/>
  <c r="AA25" i="142"/>
  <c r="J29" i="154" s="1"/>
  <c r="Z10" i="142"/>
  <c r="I23" i="154" s="1"/>
  <c r="Z11" i="142"/>
  <c r="I13" i="154" s="1"/>
  <c r="Z12" i="142"/>
  <c r="I18" i="154" s="1"/>
  <c r="Z13" i="142"/>
  <c r="I27" i="154" s="1"/>
  <c r="Z14" i="142"/>
  <c r="I22" i="154" s="1"/>
  <c r="Z15" i="142"/>
  <c r="I16" i="154" s="1"/>
  <c r="Z16" i="142"/>
  <c r="I15" i="154" s="1"/>
  <c r="Z17" i="142"/>
  <c r="I21" i="154" s="1"/>
  <c r="Z18" i="142"/>
  <c r="I26" i="154" s="1"/>
  <c r="Z19" i="142"/>
  <c r="I17" i="154" s="1"/>
  <c r="Z20" i="142"/>
  <c r="I28" i="154" s="1"/>
  <c r="Z21" i="142"/>
  <c r="I25" i="154" s="1"/>
  <c r="Z22" i="142"/>
  <c r="I24" i="154" s="1"/>
  <c r="Z23" i="142"/>
  <c r="I19" i="154" s="1"/>
  <c r="Z24" i="142"/>
  <c r="I14" i="154" s="1"/>
  <c r="Z25" i="142"/>
  <c r="I29" i="154" s="1"/>
  <c r="Y25" i="142"/>
  <c r="H29" i="154" s="1"/>
  <c r="X25" i="142"/>
  <c r="G29" i="154" s="1"/>
  <c r="A29" i="142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O45"/>
  <c r="P45" s="1"/>
  <c r="Y45" s="1"/>
  <c r="M29" i="154" s="1"/>
  <c r="I45" i="142"/>
  <c r="X45" s="1"/>
  <c r="L29" i="154" s="1"/>
  <c r="R45" i="142" l="1"/>
  <c r="E16" i="131"/>
  <c r="D16"/>
  <c r="C16"/>
  <c r="B16"/>
  <c r="A16"/>
  <c r="T45" i="142" l="1"/>
  <c r="AA45"/>
  <c r="O29" i="154" s="1"/>
  <c r="I14" i="93"/>
  <c r="I18"/>
  <c r="I19"/>
  <c r="Z10" i="86"/>
  <c r="Z11"/>
  <c r="I12" i="93" s="1"/>
  <c r="Z12" i="86"/>
  <c r="I22" i="93" s="1"/>
  <c r="Z13" i="86"/>
  <c r="I15" i="93" s="1"/>
  <c r="Z14" i="86"/>
  <c r="Z15"/>
  <c r="I16" i="93" s="1"/>
  <c r="Z16" i="86"/>
  <c r="I21" i="93" s="1"/>
  <c r="Z17" i="86"/>
  <c r="I13" i="93" s="1"/>
  <c r="Z18" i="86"/>
  <c r="Z19"/>
  <c r="I20" i="93" s="1"/>
  <c r="Z9" i="156"/>
  <c r="J22" i="94" s="1"/>
  <c r="Z10" i="156"/>
  <c r="J23" i="94" s="1"/>
  <c r="Z11" i="156"/>
  <c r="J18" i="94" s="1"/>
  <c r="Z12" i="156"/>
  <c r="J20" i="94" s="1"/>
  <c r="Z13" i="156"/>
  <c r="J21" i="94" s="1"/>
  <c r="Z14" i="156"/>
  <c r="J14" i="94" s="1"/>
  <c r="Z15" i="156"/>
  <c r="J17" i="94" s="1"/>
  <c r="Z16" i="156"/>
  <c r="J16" i="94" s="1"/>
  <c r="Z17" i="156"/>
  <c r="J19" i="94" s="1"/>
  <c r="Z18" i="156"/>
  <c r="J24" i="94" s="1"/>
  <c r="AA19" i="156"/>
  <c r="K15" i="94" s="1"/>
  <c r="Z19" i="156"/>
  <c r="Y19"/>
  <c r="I15" i="94" s="1"/>
  <c r="X19" i="156"/>
  <c r="H15" i="94" s="1"/>
  <c r="G19" l="1"/>
  <c r="G16"/>
  <c r="G17"/>
  <c r="G14"/>
  <c r="G21"/>
  <c r="G20"/>
  <c r="G18"/>
  <c r="G23"/>
  <c r="G22"/>
  <c r="K13"/>
  <c r="J13"/>
  <c r="I13"/>
  <c r="H13"/>
  <c r="G13"/>
  <c r="H10"/>
  <c r="Z26" i="122"/>
  <c r="N25" i="120" s="1"/>
  <c r="Z27" i="122"/>
  <c r="N17" i="120" s="1"/>
  <c r="Z28" i="122"/>
  <c r="N18" i="120" s="1"/>
  <c r="Z29" i="122"/>
  <c r="N14" i="120" s="1"/>
  <c r="Z30" i="122"/>
  <c r="N22" i="120" s="1"/>
  <c r="Z31" i="122"/>
  <c r="N15" i="120" s="1"/>
  <c r="Z32" i="122"/>
  <c r="N21" i="120" s="1"/>
  <c r="Z33" i="122"/>
  <c r="N19" i="120" s="1"/>
  <c r="Z34" i="122"/>
  <c r="N24" i="120" s="1"/>
  <c r="Z35" i="122"/>
  <c r="N16" i="120" s="1"/>
  <c r="Z36" i="122"/>
  <c r="N20" i="120" s="1"/>
  <c r="Z25" i="122"/>
  <c r="N23" i="120" s="1"/>
  <c r="I16"/>
  <c r="Z10" i="122"/>
  <c r="I25" i="120" s="1"/>
  <c r="Z11" i="122"/>
  <c r="I17" i="120" s="1"/>
  <c r="Z12" i="122"/>
  <c r="I18" i="120" s="1"/>
  <c r="Z13" i="122"/>
  <c r="I14" i="120" s="1"/>
  <c r="Z14" i="122"/>
  <c r="I22" i="120" s="1"/>
  <c r="Z15" i="122"/>
  <c r="I15" i="120" s="1"/>
  <c r="Z16" i="122"/>
  <c r="I21" i="120" s="1"/>
  <c r="Z17" i="122"/>
  <c r="I19" i="120" s="1"/>
  <c r="Z18" i="122"/>
  <c r="I24" i="120" s="1"/>
  <c r="Z19" i="122"/>
  <c r="Z20"/>
  <c r="I20" i="120" s="1"/>
  <c r="Z22" i="123"/>
  <c r="N21" i="145" s="1"/>
  <c r="Z23" i="123"/>
  <c r="N22" i="145" s="1"/>
  <c r="Z24" i="123"/>
  <c r="N20" i="145" s="1"/>
  <c r="Z25" i="123"/>
  <c r="N19" i="145" s="1"/>
  <c r="Z26" i="123"/>
  <c r="N18" i="145" s="1"/>
  <c r="Z27" i="123"/>
  <c r="N16" i="145" s="1"/>
  <c r="Z28" i="123"/>
  <c r="N17" i="145" s="1"/>
  <c r="Z29" i="123"/>
  <c r="N15" i="145" s="1"/>
  <c r="Z10" i="123"/>
  <c r="I21" i="145" s="1"/>
  <c r="Z11" i="123"/>
  <c r="I22" i="145" s="1"/>
  <c r="Z12" i="123"/>
  <c r="I20" i="145" s="1"/>
  <c r="Z13" i="123"/>
  <c r="I19" i="145" s="1"/>
  <c r="Z14" i="123"/>
  <c r="I18" i="145" s="1"/>
  <c r="Z15" i="123"/>
  <c r="I16" i="145" s="1"/>
  <c r="Z16" i="123"/>
  <c r="I17" i="145" s="1"/>
  <c r="Z17" i="123"/>
  <c r="I15" i="145" s="1"/>
  <c r="N14" i="146"/>
  <c r="N16"/>
  <c r="N15"/>
  <c r="Z17" i="140"/>
  <c r="Z18"/>
  <c r="Z19"/>
  <c r="Y17"/>
  <c r="M14" i="146" s="1"/>
  <c r="Y19" i="140"/>
  <c r="M15" i="146" s="1"/>
  <c r="I17"/>
  <c r="I14"/>
  <c r="I16"/>
  <c r="I15"/>
  <c r="Z10" i="140"/>
  <c r="Z11"/>
  <c r="Z12"/>
  <c r="Z30" i="141"/>
  <c r="N22" i="147" s="1"/>
  <c r="Z31" i="141"/>
  <c r="N25" i="147" s="1"/>
  <c r="Z32" i="141"/>
  <c r="N29" i="147" s="1"/>
  <c r="Z33" i="141"/>
  <c r="N15" i="147" s="1"/>
  <c r="Z34" i="141"/>
  <c r="N17" i="147" s="1"/>
  <c r="Z35" i="141"/>
  <c r="N27" i="147" s="1"/>
  <c r="Z36" i="141"/>
  <c r="N20" i="147" s="1"/>
  <c r="Z37" i="141"/>
  <c r="N24" i="147" s="1"/>
  <c r="Z38" i="141"/>
  <c r="N23" i="147" s="1"/>
  <c r="Z39" i="141"/>
  <c r="N26" i="147" s="1"/>
  <c r="Z40" i="141"/>
  <c r="N19" i="147" s="1"/>
  <c r="Z41" i="141"/>
  <c r="N14" i="147" s="1"/>
  <c r="Z42" i="141"/>
  <c r="N16" i="147" s="1"/>
  <c r="Z43" i="141"/>
  <c r="N21" i="147" s="1"/>
  <c r="Z44" i="141"/>
  <c r="N18" i="147" s="1"/>
  <c r="Z45" i="141"/>
  <c r="N28" i="147" s="1"/>
  <c r="Z10" i="141"/>
  <c r="I22" i="147" s="1"/>
  <c r="Z11" i="141"/>
  <c r="I25" i="147" s="1"/>
  <c r="Z12" i="141"/>
  <c r="I29" i="147" s="1"/>
  <c r="Z13" i="141"/>
  <c r="I15" i="147" s="1"/>
  <c r="Z14" i="141"/>
  <c r="I17" i="147" s="1"/>
  <c r="Z15" i="141"/>
  <c r="I27" i="147" s="1"/>
  <c r="Z16" i="141"/>
  <c r="I20" i="147" s="1"/>
  <c r="Z17" i="141"/>
  <c r="I24" i="147" s="1"/>
  <c r="Z18" i="141"/>
  <c r="I23" i="147" s="1"/>
  <c r="Z19" i="141"/>
  <c r="I26" i="147" s="1"/>
  <c r="Z20" i="141"/>
  <c r="I19" i="147" s="1"/>
  <c r="Z21" i="141"/>
  <c r="I14" i="147" s="1"/>
  <c r="Z22" i="141"/>
  <c r="I16" i="147" s="1"/>
  <c r="Z23" i="141"/>
  <c r="I21" i="147" s="1"/>
  <c r="Z24" i="141"/>
  <c r="I18" i="147" s="1"/>
  <c r="Z25" i="141"/>
  <c r="I28" i="147" s="1"/>
  <c r="I10" i="142"/>
  <c r="X10" s="1"/>
  <c r="G23" i="154" s="1"/>
  <c r="I11" i="142"/>
  <c r="X11" s="1"/>
  <c r="G13" i="154" s="1"/>
  <c r="I12" i="142"/>
  <c r="X12" s="1"/>
  <c r="G18" i="154" s="1"/>
  <c r="I13" i="142"/>
  <c r="X13" s="1"/>
  <c r="G27" i="154" s="1"/>
  <c r="I14" i="142"/>
  <c r="X14" s="1"/>
  <c r="G22" i="154" s="1"/>
  <c r="I15" i="142"/>
  <c r="X15" s="1"/>
  <c r="G16" i="154" s="1"/>
  <c r="I16" i="142"/>
  <c r="X16" s="1"/>
  <c r="G15" i="154" s="1"/>
  <c r="I17" i="142"/>
  <c r="X17" s="1"/>
  <c r="G21" i="154" s="1"/>
  <c r="I18" i="142"/>
  <c r="X18" s="1"/>
  <c r="G26" i="154" s="1"/>
  <c r="I19" i="142"/>
  <c r="X19" s="1"/>
  <c r="G17" i="154" s="1"/>
  <c r="I20" i="142"/>
  <c r="X20" s="1"/>
  <c r="G28" i="154" s="1"/>
  <c r="I21" i="142"/>
  <c r="X21" s="1"/>
  <c r="G25" i="154" s="1"/>
  <c r="I22" i="142"/>
  <c r="X22" s="1"/>
  <c r="G24" i="154" s="1"/>
  <c r="I23" i="142"/>
  <c r="X23" s="1"/>
  <c r="G19" i="154" s="1"/>
  <c r="I24" i="142"/>
  <c r="X24" s="1"/>
  <c r="G14" i="154" s="1"/>
  <c r="Z23" i="152"/>
  <c r="N18" i="155" s="1"/>
  <c r="Z24" i="152"/>
  <c r="N14" i="155" s="1"/>
  <c r="Z25" i="152"/>
  <c r="N21" i="155" s="1"/>
  <c r="Z26" i="152"/>
  <c r="N20" i="155" s="1"/>
  <c r="Z27" i="152"/>
  <c r="N17" i="155" s="1"/>
  <c r="Z28" i="152"/>
  <c r="N13" i="155" s="1"/>
  <c r="Z29" i="152"/>
  <c r="N15" i="155" s="1"/>
  <c r="Z30" i="152"/>
  <c r="N19" i="155" s="1"/>
  <c r="Z10" i="152"/>
  <c r="I18" i="155" s="1"/>
  <c r="Z11" i="152"/>
  <c r="I14" i="155" s="1"/>
  <c r="Z12" i="152"/>
  <c r="I21" i="155" s="1"/>
  <c r="Z13" i="152"/>
  <c r="I20" i="155" s="1"/>
  <c r="Z14" i="152"/>
  <c r="I17" i="155" s="1"/>
  <c r="Z15" i="152"/>
  <c r="I13" i="155" s="1"/>
  <c r="Z16" i="152"/>
  <c r="I15" i="155" s="1"/>
  <c r="Z17" i="152"/>
  <c r="I19" i="155" s="1"/>
  <c r="A6" i="149" l="1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6" i="138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6" i="131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6" i="135"/>
  <c r="B23" i="120" s="1"/>
  <c r="B6" i="135"/>
  <c r="C23" i="120" s="1"/>
  <c r="C6" i="135"/>
  <c r="D23" i="120" s="1"/>
  <c r="D6" i="135"/>
  <c r="E23" i="120" s="1"/>
  <c r="E6" i="135"/>
  <c r="F23" i="120" s="1"/>
  <c r="A7" i="135"/>
  <c r="B25" i="120" s="1"/>
  <c r="B7" i="135"/>
  <c r="C25" i="120" s="1"/>
  <c r="C7" i="135"/>
  <c r="D25" i="120" s="1"/>
  <c r="D7" i="135"/>
  <c r="E25" i="120" s="1"/>
  <c r="E7" i="135"/>
  <c r="F25" i="120" s="1"/>
  <c r="A8" i="135"/>
  <c r="B17" i="120" s="1"/>
  <c r="B8" i="135"/>
  <c r="C17" i="120" s="1"/>
  <c r="C8" i="135"/>
  <c r="D17" i="120" s="1"/>
  <c r="D8" i="135"/>
  <c r="E17" i="120" s="1"/>
  <c r="E8" i="135"/>
  <c r="F17" i="120" s="1"/>
  <c r="A9" i="135"/>
  <c r="B18" i="120" s="1"/>
  <c r="B9" i="135"/>
  <c r="C18" i="120" s="1"/>
  <c r="C9" i="135"/>
  <c r="D18" i="120" s="1"/>
  <c r="D9" i="135"/>
  <c r="E18" i="120" s="1"/>
  <c r="E9" i="135"/>
  <c r="F18" i="120" s="1"/>
  <c r="A10" i="135"/>
  <c r="B14" i="120" s="1"/>
  <c r="B10" i="135"/>
  <c r="C14" i="120" s="1"/>
  <c r="C10" i="135"/>
  <c r="D14" i="120" s="1"/>
  <c r="D10" i="135"/>
  <c r="E14" i="120" s="1"/>
  <c r="E10" i="135"/>
  <c r="F14" i="120" s="1"/>
  <c r="A11" i="135"/>
  <c r="B22" i="120" s="1"/>
  <c r="B11" i="135"/>
  <c r="C22" i="120" s="1"/>
  <c r="C11" i="135"/>
  <c r="D22" i="120" s="1"/>
  <c r="D11" i="135"/>
  <c r="E22" i="120" s="1"/>
  <c r="E11" i="135"/>
  <c r="F22" i="120" s="1"/>
  <c r="A12" i="135"/>
  <c r="B15" i="120" s="1"/>
  <c r="B12" i="135"/>
  <c r="C15" i="120" s="1"/>
  <c r="C12" i="135"/>
  <c r="D15" i="120" s="1"/>
  <c r="D12" i="135"/>
  <c r="E15" i="120" s="1"/>
  <c r="E12" i="135"/>
  <c r="F15" i="120" s="1"/>
  <c r="A13" i="135"/>
  <c r="B21" i="120" s="1"/>
  <c r="B13" i="135"/>
  <c r="C21" i="120" s="1"/>
  <c r="C13" i="135"/>
  <c r="D21" i="120" s="1"/>
  <c r="D13" i="135"/>
  <c r="E21" i="120" s="1"/>
  <c r="E13" i="135"/>
  <c r="F21" i="120" s="1"/>
  <c r="A14" i="135"/>
  <c r="B19" i="120" s="1"/>
  <c r="B14" i="135"/>
  <c r="C19" i="120" s="1"/>
  <c r="C14" i="135"/>
  <c r="D19" i="120" s="1"/>
  <c r="D14" i="135"/>
  <c r="E19" i="120" s="1"/>
  <c r="E14" i="135"/>
  <c r="F19" i="120" s="1"/>
  <c r="A15" i="135"/>
  <c r="B24" i="120" s="1"/>
  <c r="B15" i="135"/>
  <c r="C24" i="120" s="1"/>
  <c r="C15" i="135"/>
  <c r="D24" i="120" s="1"/>
  <c r="D15" i="135"/>
  <c r="E24" i="120" s="1"/>
  <c r="E15" i="135"/>
  <c r="F24" i="120" s="1"/>
  <c r="A16" i="135"/>
  <c r="B16" i="120" s="1"/>
  <c r="B16" i="135"/>
  <c r="C16" i="120" s="1"/>
  <c r="C16" i="135"/>
  <c r="D16" i="120" s="1"/>
  <c r="D16" i="135"/>
  <c r="E16" i="120" s="1"/>
  <c r="E16" i="135"/>
  <c r="F16" i="120" s="1"/>
  <c r="A17" i="135"/>
  <c r="B20" i="120" s="1"/>
  <c r="B17" i="135"/>
  <c r="C20" i="120" s="1"/>
  <c r="C17" i="135"/>
  <c r="D20" i="120" s="1"/>
  <c r="D17" i="135"/>
  <c r="E20" i="120" s="1"/>
  <c r="E17" i="135"/>
  <c r="F20" i="120" s="1"/>
  <c r="A22" i="152" l="1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Z31"/>
  <c r="O31"/>
  <c r="P31" s="1"/>
  <c r="Y31" s="1"/>
  <c r="I31"/>
  <c r="X31" s="1"/>
  <c r="O30"/>
  <c r="P30" s="1"/>
  <c r="Y30" s="1"/>
  <c r="M19" i="155" s="1"/>
  <c r="I30" i="152"/>
  <c r="X30" s="1"/>
  <c r="L19" i="155" s="1"/>
  <c r="O29" i="152"/>
  <c r="P29" s="1"/>
  <c r="Y29" s="1"/>
  <c r="M15" i="155" s="1"/>
  <c r="I29" i="152"/>
  <c r="X29" s="1"/>
  <c r="L15" i="155" s="1"/>
  <c r="O28" i="152"/>
  <c r="P28" s="1"/>
  <c r="Y28" s="1"/>
  <c r="M13" i="155" s="1"/>
  <c r="I28" i="152"/>
  <c r="X28" s="1"/>
  <c r="L13" i="155" s="1"/>
  <c r="O27" i="152"/>
  <c r="P27" s="1"/>
  <c r="Y27" s="1"/>
  <c r="M17" i="155" s="1"/>
  <c r="I27" i="152"/>
  <c r="X27" s="1"/>
  <c r="L17" i="155" s="1"/>
  <c r="O26" i="152"/>
  <c r="P26" s="1"/>
  <c r="Y26" s="1"/>
  <c r="M20" i="155" s="1"/>
  <c r="I26" i="152"/>
  <c r="X26" s="1"/>
  <c r="L20" i="155" s="1"/>
  <c r="O25" i="152"/>
  <c r="P25" s="1"/>
  <c r="Y25" s="1"/>
  <c r="M21" i="155" s="1"/>
  <c r="I25" i="152"/>
  <c r="X25" s="1"/>
  <c r="L21" i="155" s="1"/>
  <c r="O24" i="152"/>
  <c r="P24" s="1"/>
  <c r="Y24" s="1"/>
  <c r="M14" i="155" s="1"/>
  <c r="I24" i="152"/>
  <c r="X24" s="1"/>
  <c r="L14" i="155" s="1"/>
  <c r="O23" i="152"/>
  <c r="P23" s="1"/>
  <c r="Y23" s="1"/>
  <c r="M18" i="155" s="1"/>
  <c r="I23" i="152"/>
  <c r="X23" s="1"/>
  <c r="L18" i="155" s="1"/>
  <c r="Z22" i="152"/>
  <c r="N16" i="155" s="1"/>
  <c r="O22" i="152"/>
  <c r="P22" s="1"/>
  <c r="Y22" s="1"/>
  <c r="M16" i="155" s="1"/>
  <c r="I22" i="152"/>
  <c r="G20"/>
  <c r="Z18"/>
  <c r="O18"/>
  <c r="P18" s="1"/>
  <c r="Y18" s="1"/>
  <c r="I18"/>
  <c r="X18" s="1"/>
  <c r="O17"/>
  <c r="P17" s="1"/>
  <c r="Y17" s="1"/>
  <c r="H19" i="155" s="1"/>
  <c r="I17" i="152"/>
  <c r="X17" s="1"/>
  <c r="G19" i="155" s="1"/>
  <c r="O16" i="152"/>
  <c r="P16" s="1"/>
  <c r="Y16" s="1"/>
  <c r="H15" i="155" s="1"/>
  <c r="I16" i="152"/>
  <c r="O15"/>
  <c r="P15" s="1"/>
  <c r="Y15" s="1"/>
  <c r="H13" i="155" s="1"/>
  <c r="I15" i="152"/>
  <c r="X15" s="1"/>
  <c r="G13" i="155" s="1"/>
  <c r="O14" i="152"/>
  <c r="P14" s="1"/>
  <c r="Y14" s="1"/>
  <c r="H17" i="155" s="1"/>
  <c r="I14" i="152"/>
  <c r="X14" s="1"/>
  <c r="G17" i="155" s="1"/>
  <c r="O13" i="152"/>
  <c r="P13" s="1"/>
  <c r="Y13" s="1"/>
  <c r="H20" i="155" s="1"/>
  <c r="I13" i="152"/>
  <c r="X13" s="1"/>
  <c r="G20" i="155" s="1"/>
  <c r="O12" i="152"/>
  <c r="P12" s="1"/>
  <c r="Y12" s="1"/>
  <c r="H21" i="155" s="1"/>
  <c r="I12" i="152"/>
  <c r="X12" s="1"/>
  <c r="G21" i="155" s="1"/>
  <c r="F12" i="152"/>
  <c r="W12" s="1"/>
  <c r="O11"/>
  <c r="P11" s="1"/>
  <c r="Y11" s="1"/>
  <c r="H14" i="155" s="1"/>
  <c r="I11" i="152"/>
  <c r="X11" s="1"/>
  <c r="G14" i="155" s="1"/>
  <c r="F11" i="152"/>
  <c r="W11" s="1"/>
  <c r="O10"/>
  <c r="P10" s="1"/>
  <c r="Y10" s="1"/>
  <c r="H18" i="155" s="1"/>
  <c r="I10" i="152"/>
  <c r="X10" s="1"/>
  <c r="G18" i="155" s="1"/>
  <c r="F10" i="152"/>
  <c r="W10" s="1"/>
  <c r="Z9"/>
  <c r="I16" i="155" s="1"/>
  <c r="O9" i="152"/>
  <c r="P9" s="1"/>
  <c r="Y9" s="1"/>
  <c r="H16" i="155" s="1"/>
  <c r="I9" i="152"/>
  <c r="F9"/>
  <c r="W9" s="1"/>
  <c r="U5"/>
  <c r="O30" i="142"/>
  <c r="P30" s="1"/>
  <c r="Y30" s="1"/>
  <c r="M23" i="154" s="1"/>
  <c r="O31" i="142"/>
  <c r="P31" s="1"/>
  <c r="Y31" s="1"/>
  <c r="M13" i="154" s="1"/>
  <c r="O32" i="142"/>
  <c r="P32" s="1"/>
  <c r="Y32" s="1"/>
  <c r="M18" i="154" s="1"/>
  <c r="O33" i="142"/>
  <c r="P33" s="1"/>
  <c r="Y33" s="1"/>
  <c r="M27" i="154" s="1"/>
  <c r="O34" i="142"/>
  <c r="P34" s="1"/>
  <c r="Y34" s="1"/>
  <c r="M22" i="154" s="1"/>
  <c r="O35" i="142"/>
  <c r="P35" s="1"/>
  <c r="Y35" s="1"/>
  <c r="M16" i="154" s="1"/>
  <c r="O36" i="142"/>
  <c r="P36" s="1"/>
  <c r="Y36" s="1"/>
  <c r="M15" i="154" s="1"/>
  <c r="O37" i="142"/>
  <c r="P37" s="1"/>
  <c r="Y37" s="1"/>
  <c r="M21" i="154" s="1"/>
  <c r="O38" i="142"/>
  <c r="P38" s="1"/>
  <c r="Y38" s="1"/>
  <c r="M26" i="154" s="1"/>
  <c r="O39" i="142"/>
  <c r="P39" s="1"/>
  <c r="Y39" s="1"/>
  <c r="M17" i="154" s="1"/>
  <c r="O40" i="142"/>
  <c r="P40" s="1"/>
  <c r="Y40" s="1"/>
  <c r="M28" i="154" s="1"/>
  <c r="O41" i="142"/>
  <c r="P41" s="1"/>
  <c r="Y41" s="1"/>
  <c r="M25" i="154" s="1"/>
  <c r="O42" i="142"/>
  <c r="P42" s="1"/>
  <c r="Y42" s="1"/>
  <c r="M24" i="154" s="1"/>
  <c r="O43" i="142"/>
  <c r="P43" s="1"/>
  <c r="Y43" s="1"/>
  <c r="M19" i="154" s="1"/>
  <c r="O44" i="142"/>
  <c r="P44" s="1"/>
  <c r="Y44" s="1"/>
  <c r="M14" i="154" s="1"/>
  <c r="I30" i="142"/>
  <c r="X30" s="1"/>
  <c r="L23" i="154" s="1"/>
  <c r="I31" i="142"/>
  <c r="X31" s="1"/>
  <c r="L13" i="154" s="1"/>
  <c r="I32" i="142"/>
  <c r="X32" s="1"/>
  <c r="L18" i="154" s="1"/>
  <c r="I33" i="142"/>
  <c r="X33" s="1"/>
  <c r="L27" i="154" s="1"/>
  <c r="I34" i="142"/>
  <c r="X34" s="1"/>
  <c r="L22" i="154" s="1"/>
  <c r="I35" i="142"/>
  <c r="X35" s="1"/>
  <c r="L16" i="154" s="1"/>
  <c r="I36" i="142"/>
  <c r="X36" s="1"/>
  <c r="L15" i="154" s="1"/>
  <c r="I37" i="142"/>
  <c r="X37" s="1"/>
  <c r="L21" i="154" s="1"/>
  <c r="I38" i="142"/>
  <c r="X38" s="1"/>
  <c r="L26" i="154" s="1"/>
  <c r="I39" i="142"/>
  <c r="X39" s="1"/>
  <c r="L17" i="154" s="1"/>
  <c r="I40" i="142"/>
  <c r="X40" s="1"/>
  <c r="L28" i="154" s="1"/>
  <c r="I41" i="142"/>
  <c r="X41" s="1"/>
  <c r="L25" i="154" s="1"/>
  <c r="I42" i="142"/>
  <c r="X42" s="1"/>
  <c r="L24" i="154" s="1"/>
  <c r="I43" i="142"/>
  <c r="X43" s="1"/>
  <c r="L19" i="154" s="1"/>
  <c r="I44" i="142"/>
  <c r="X44" s="1"/>
  <c r="L14" i="154" s="1"/>
  <c r="O10" i="142"/>
  <c r="P10" s="1"/>
  <c r="Y10" s="1"/>
  <c r="H23" i="154" s="1"/>
  <c r="O11" i="142"/>
  <c r="P11" s="1"/>
  <c r="Y11" s="1"/>
  <c r="H13" i="154" s="1"/>
  <c r="O12" i="142"/>
  <c r="P12" s="1"/>
  <c r="Y12" s="1"/>
  <c r="H18" i="154" s="1"/>
  <c r="O13" i="142"/>
  <c r="P13" s="1"/>
  <c r="Y13" s="1"/>
  <c r="H27" i="154" s="1"/>
  <c r="O14" i="142"/>
  <c r="P14" s="1"/>
  <c r="Y14" s="1"/>
  <c r="H22" i="154" s="1"/>
  <c r="O15" i="142"/>
  <c r="P15" s="1"/>
  <c r="Y15" s="1"/>
  <c r="H16" i="154" s="1"/>
  <c r="O16" i="142"/>
  <c r="P16" s="1"/>
  <c r="Y16" s="1"/>
  <c r="H15" i="154" s="1"/>
  <c r="O17" i="142"/>
  <c r="P17" s="1"/>
  <c r="Y17" s="1"/>
  <c r="H21" i="154" s="1"/>
  <c r="O18" i="142"/>
  <c r="P18" s="1"/>
  <c r="Y18" s="1"/>
  <c r="H26" i="154" s="1"/>
  <c r="O19" i="142"/>
  <c r="P19" s="1"/>
  <c r="Y19" s="1"/>
  <c r="H17" i="154" s="1"/>
  <c r="O20" i="142"/>
  <c r="P20" s="1"/>
  <c r="Y20" s="1"/>
  <c r="H28" i="154" s="1"/>
  <c r="O21" i="142"/>
  <c r="P21" s="1"/>
  <c r="Y21" s="1"/>
  <c r="H25" i="154" s="1"/>
  <c r="O22" i="142"/>
  <c r="P22" s="1"/>
  <c r="Y22" s="1"/>
  <c r="H24" i="154" s="1"/>
  <c r="O23" i="142"/>
  <c r="P23" s="1"/>
  <c r="Y23" s="1"/>
  <c r="H19" i="154" s="1"/>
  <c r="O24" i="142"/>
  <c r="P24" s="1"/>
  <c r="Y24" s="1"/>
  <c r="H14" i="154" s="1"/>
  <c r="O30" i="141"/>
  <c r="P30" s="1"/>
  <c r="Y30" s="1"/>
  <c r="M22" i="147" s="1"/>
  <c r="O31" i="141"/>
  <c r="P31" s="1"/>
  <c r="Y31" s="1"/>
  <c r="M25" i="147" s="1"/>
  <c r="O32" i="141"/>
  <c r="P32" s="1"/>
  <c r="Y32" s="1"/>
  <c r="M29" i="147" s="1"/>
  <c r="O33" i="141"/>
  <c r="P33" s="1"/>
  <c r="Y33" s="1"/>
  <c r="M15" i="147" s="1"/>
  <c r="O34" i="141"/>
  <c r="P34" s="1"/>
  <c r="Y34" s="1"/>
  <c r="M17" i="147" s="1"/>
  <c r="O35" i="141"/>
  <c r="P35" s="1"/>
  <c r="Y35" s="1"/>
  <c r="M27" i="147" s="1"/>
  <c r="O36" i="141"/>
  <c r="P36" s="1"/>
  <c r="Y36" s="1"/>
  <c r="M20" i="147" s="1"/>
  <c r="O37" i="141"/>
  <c r="P37" s="1"/>
  <c r="Y37" s="1"/>
  <c r="M24" i="147" s="1"/>
  <c r="O38" i="141"/>
  <c r="P38" s="1"/>
  <c r="Y38" s="1"/>
  <c r="M23" i="147" s="1"/>
  <c r="O39" i="141"/>
  <c r="P39" s="1"/>
  <c r="Y39" s="1"/>
  <c r="M26" i="147" s="1"/>
  <c r="O40" i="141"/>
  <c r="P40" s="1"/>
  <c r="Y40" s="1"/>
  <c r="M19" i="147" s="1"/>
  <c r="O41" i="141"/>
  <c r="P41" s="1"/>
  <c r="Y41" s="1"/>
  <c r="M14" i="147" s="1"/>
  <c r="O42" i="141"/>
  <c r="P42" s="1"/>
  <c r="Y42" s="1"/>
  <c r="M16" i="147" s="1"/>
  <c r="O43" i="141"/>
  <c r="P43" s="1"/>
  <c r="Y43" s="1"/>
  <c r="M21" i="147" s="1"/>
  <c r="O44" i="141"/>
  <c r="P44" s="1"/>
  <c r="Y44" s="1"/>
  <c r="M18" i="147" s="1"/>
  <c r="O45" i="141"/>
  <c r="P45" s="1"/>
  <c r="Y45" s="1"/>
  <c r="M28" i="147" s="1"/>
  <c r="I30" i="141"/>
  <c r="X30" s="1"/>
  <c r="L22" i="147" s="1"/>
  <c r="I31" i="141"/>
  <c r="X31" s="1"/>
  <c r="L25" i="147" s="1"/>
  <c r="I32" i="141"/>
  <c r="X32" s="1"/>
  <c r="L29" i="147" s="1"/>
  <c r="I33" i="141"/>
  <c r="X33" s="1"/>
  <c r="L15" i="147" s="1"/>
  <c r="I34" i="141"/>
  <c r="X34" s="1"/>
  <c r="L17" i="147" s="1"/>
  <c r="I35" i="141"/>
  <c r="X35" s="1"/>
  <c r="L27" i="147" s="1"/>
  <c r="I36" i="141"/>
  <c r="X36" s="1"/>
  <c r="L20" i="147" s="1"/>
  <c r="I37" i="141"/>
  <c r="X37" s="1"/>
  <c r="L24" i="147" s="1"/>
  <c r="I38" i="141"/>
  <c r="X38" s="1"/>
  <c r="L23" i="147" s="1"/>
  <c r="I39" i="141"/>
  <c r="X39" s="1"/>
  <c r="L26" i="147" s="1"/>
  <c r="I40" i="141"/>
  <c r="X40" s="1"/>
  <c r="L19" i="147" s="1"/>
  <c r="I41" i="141"/>
  <c r="X41" s="1"/>
  <c r="L14" i="147" s="1"/>
  <c r="I42" i="141"/>
  <c r="X42" s="1"/>
  <c r="L16" i="147" s="1"/>
  <c r="I43" i="141"/>
  <c r="X43" s="1"/>
  <c r="L21" i="147" s="1"/>
  <c r="I44" i="141"/>
  <c r="X44" s="1"/>
  <c r="L18" i="147" s="1"/>
  <c r="I45" i="141"/>
  <c r="X45" s="1"/>
  <c r="L28" i="147" s="1"/>
  <c r="O10" i="141"/>
  <c r="P10" s="1"/>
  <c r="Y10" s="1"/>
  <c r="H22" i="147" s="1"/>
  <c r="O11" i="141"/>
  <c r="P11" s="1"/>
  <c r="Y11" s="1"/>
  <c r="H25" i="147" s="1"/>
  <c r="O12" i="141"/>
  <c r="P12" s="1"/>
  <c r="Y12" s="1"/>
  <c r="H29" i="147" s="1"/>
  <c r="O13" i="141"/>
  <c r="P13" s="1"/>
  <c r="Y13" s="1"/>
  <c r="H15" i="147" s="1"/>
  <c r="O14" i="141"/>
  <c r="P14" s="1"/>
  <c r="Y14" s="1"/>
  <c r="H17" i="147" s="1"/>
  <c r="O15" i="141"/>
  <c r="P15" s="1"/>
  <c r="Y15" s="1"/>
  <c r="H27" i="147" s="1"/>
  <c r="O16" i="141"/>
  <c r="P16" s="1"/>
  <c r="Y16" s="1"/>
  <c r="H20" i="147" s="1"/>
  <c r="O17" i="141"/>
  <c r="P17" s="1"/>
  <c r="Y17" s="1"/>
  <c r="H24" i="147" s="1"/>
  <c r="O18" i="141"/>
  <c r="P18" s="1"/>
  <c r="Y18" s="1"/>
  <c r="H23" i="147" s="1"/>
  <c r="O19" i="141"/>
  <c r="P19" s="1"/>
  <c r="Y19" s="1"/>
  <c r="H26" i="147" s="1"/>
  <c r="O20" i="141"/>
  <c r="P20" s="1"/>
  <c r="Y20" s="1"/>
  <c r="H19" i="147" s="1"/>
  <c r="O21" i="141"/>
  <c r="P21" s="1"/>
  <c r="Y21" s="1"/>
  <c r="H14" i="147" s="1"/>
  <c r="O22" i="141"/>
  <c r="P22" s="1"/>
  <c r="Y22" s="1"/>
  <c r="H16" i="147" s="1"/>
  <c r="O23" i="141"/>
  <c r="P23" s="1"/>
  <c r="Y23" s="1"/>
  <c r="H21" i="147" s="1"/>
  <c r="O24" i="141"/>
  <c r="P24" s="1"/>
  <c r="Y24" s="1"/>
  <c r="H18" i="147" s="1"/>
  <c r="O25" i="141"/>
  <c r="P25" s="1"/>
  <c r="Y25" s="1"/>
  <c r="H28" i="147" s="1"/>
  <c r="I10" i="141"/>
  <c r="X10" s="1"/>
  <c r="G22" i="147" s="1"/>
  <c r="I11" i="141"/>
  <c r="X11" s="1"/>
  <c r="G25" i="147" s="1"/>
  <c r="I12" i="141"/>
  <c r="X12" s="1"/>
  <c r="G29" i="147" s="1"/>
  <c r="I13" i="141"/>
  <c r="X13" s="1"/>
  <c r="G15" i="147" s="1"/>
  <c r="I14" i="141"/>
  <c r="X14" s="1"/>
  <c r="G17" i="147" s="1"/>
  <c r="I15" i="141"/>
  <c r="X15" s="1"/>
  <c r="G27" i="147" s="1"/>
  <c r="I16" i="141"/>
  <c r="X16" s="1"/>
  <c r="G20" i="147" s="1"/>
  <c r="I17" i="141"/>
  <c r="X17" s="1"/>
  <c r="G24" i="147" s="1"/>
  <c r="I18" i="141"/>
  <c r="X18" s="1"/>
  <c r="G23" i="147" s="1"/>
  <c r="I19" i="141"/>
  <c r="X19" s="1"/>
  <c r="G26" i="147" s="1"/>
  <c r="I20" i="141"/>
  <c r="X20" s="1"/>
  <c r="G19" i="147" s="1"/>
  <c r="I21" i="141"/>
  <c r="X21" s="1"/>
  <c r="G14" i="147" s="1"/>
  <c r="I22" i="141"/>
  <c r="X22" s="1"/>
  <c r="G16" i="147" s="1"/>
  <c r="I23" i="141"/>
  <c r="X23" s="1"/>
  <c r="G21" i="147" s="1"/>
  <c r="I24" i="141"/>
  <c r="X24" s="1"/>
  <c r="G18" i="147" s="1"/>
  <c r="I25" i="141"/>
  <c r="X25" s="1"/>
  <c r="G28" i="147" s="1"/>
  <c r="A29" i="141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Z30" i="123"/>
  <c r="O22"/>
  <c r="P22" s="1"/>
  <c r="Y22" s="1"/>
  <c r="M21" i="145" s="1"/>
  <c r="O23" i="123"/>
  <c r="P23" s="1"/>
  <c r="Y23" s="1"/>
  <c r="M22" i="145" s="1"/>
  <c r="O24" i="123"/>
  <c r="P24" s="1"/>
  <c r="O25"/>
  <c r="P25" s="1"/>
  <c r="Y25" s="1"/>
  <c r="M19" i="145" s="1"/>
  <c r="O26" i="123"/>
  <c r="P26" s="1"/>
  <c r="Y26" s="1"/>
  <c r="M18" i="145" s="1"/>
  <c r="O27" i="123"/>
  <c r="P27" s="1"/>
  <c r="Y27" s="1"/>
  <c r="M16" i="145" s="1"/>
  <c r="O28" i="123"/>
  <c r="P28" s="1"/>
  <c r="Y28" s="1"/>
  <c r="M17" i="145" s="1"/>
  <c r="O29" i="123"/>
  <c r="P29" s="1"/>
  <c r="O30"/>
  <c r="P30" s="1"/>
  <c r="Y30" s="1"/>
  <c r="I22"/>
  <c r="X22" s="1"/>
  <c r="L21" i="145" s="1"/>
  <c r="I23" i="123"/>
  <c r="X23" s="1"/>
  <c r="L22" i="145" s="1"/>
  <c r="I24" i="123"/>
  <c r="X24" s="1"/>
  <c r="L20" i="145" s="1"/>
  <c r="I25" i="123"/>
  <c r="X25" s="1"/>
  <c r="L19" i="145" s="1"/>
  <c r="I26" i="123"/>
  <c r="X26" s="1"/>
  <c r="L18" i="145" s="1"/>
  <c r="I27" i="123"/>
  <c r="X27" s="1"/>
  <c r="L16" i="145" s="1"/>
  <c r="I28" i="123"/>
  <c r="X28" s="1"/>
  <c r="L17" i="145" s="1"/>
  <c r="I29" i="123"/>
  <c r="X29" s="1"/>
  <c r="L15" i="145" s="1"/>
  <c r="I30" i="123"/>
  <c r="X30" s="1"/>
  <c r="O10"/>
  <c r="P10" s="1"/>
  <c r="Y10" s="1"/>
  <c r="H21" i="145" s="1"/>
  <c r="O11" i="123"/>
  <c r="P11" s="1"/>
  <c r="Y11" s="1"/>
  <c r="H22" i="145" s="1"/>
  <c r="O12" i="123"/>
  <c r="P12" s="1"/>
  <c r="Y12" s="1"/>
  <c r="H20" i="145" s="1"/>
  <c r="O13" i="123"/>
  <c r="P13" s="1"/>
  <c r="Y13" s="1"/>
  <c r="H19" i="145" s="1"/>
  <c r="O14" i="123"/>
  <c r="P14" s="1"/>
  <c r="Y14" s="1"/>
  <c r="H18" i="145" s="1"/>
  <c r="O15" i="123"/>
  <c r="P15" s="1"/>
  <c r="Y15" s="1"/>
  <c r="H16" i="145" s="1"/>
  <c r="O16" i="123"/>
  <c r="P16" s="1"/>
  <c r="Y16" s="1"/>
  <c r="H17" i="145" s="1"/>
  <c r="O17" i="123"/>
  <c r="P17" s="1"/>
  <c r="Y17" s="1"/>
  <c r="H15" i="145" s="1"/>
  <c r="I10" i="123"/>
  <c r="I11"/>
  <c r="I12"/>
  <c r="I13"/>
  <c r="I14"/>
  <c r="I15"/>
  <c r="I16"/>
  <c r="I17"/>
  <c r="R16" i="152" l="1"/>
  <c r="AA16" s="1"/>
  <c r="J15" i="155" s="1"/>
  <c r="X16" i="152"/>
  <c r="G15" i="155" s="1"/>
  <c r="R25" i="141"/>
  <c r="R21"/>
  <c r="R17"/>
  <c r="R15"/>
  <c r="R13"/>
  <c r="R43"/>
  <c r="R39"/>
  <c r="R34"/>
  <c r="R30"/>
  <c r="R24"/>
  <c r="R20"/>
  <c r="R12"/>
  <c r="R42"/>
  <c r="R38"/>
  <c r="R36"/>
  <c r="R33"/>
  <c r="R23"/>
  <c r="R19"/>
  <c r="R14"/>
  <c r="R11"/>
  <c r="R45"/>
  <c r="R41"/>
  <c r="R37"/>
  <c r="R35"/>
  <c r="R32"/>
  <c r="R22"/>
  <c r="R18"/>
  <c r="R16"/>
  <c r="R10"/>
  <c r="R44"/>
  <c r="R40"/>
  <c r="R31"/>
  <c r="Y24" i="123"/>
  <c r="M20" i="145" s="1"/>
  <c r="R24" i="123"/>
  <c r="Y29"/>
  <c r="M15" i="145" s="1"/>
  <c r="R29" i="123"/>
  <c r="R16"/>
  <c r="X16"/>
  <c r="G17" i="145" s="1"/>
  <c r="R26" i="123"/>
  <c r="R23"/>
  <c r="R13"/>
  <c r="X13"/>
  <c r="G19" i="145" s="1"/>
  <c r="R15" i="123"/>
  <c r="X15"/>
  <c r="G16" i="145" s="1"/>
  <c r="R12" i="123"/>
  <c r="X12"/>
  <c r="G20" i="145" s="1"/>
  <c r="R30" i="123"/>
  <c r="R28"/>
  <c r="R25"/>
  <c r="R22"/>
  <c r="R17"/>
  <c r="X17"/>
  <c r="G15" i="145" s="1"/>
  <c r="R11" i="123"/>
  <c r="X11"/>
  <c r="G22" i="145" s="1"/>
  <c r="R14" i="123"/>
  <c r="AA14" s="1"/>
  <c r="J18" i="145" s="1"/>
  <c r="X14" i="123"/>
  <c r="G18" i="145" s="1"/>
  <c r="R10" i="123"/>
  <c r="X10"/>
  <c r="G21" i="145" s="1"/>
  <c r="R27" i="123"/>
  <c r="R44" i="142"/>
  <c r="R18"/>
  <c r="R10"/>
  <c r="R23"/>
  <c r="R14"/>
  <c r="AA14" s="1"/>
  <c r="J22" i="154" s="1"/>
  <c r="R24" i="142"/>
  <c r="AA24" s="1"/>
  <c r="J14" i="154" s="1"/>
  <c r="R21" i="142"/>
  <c r="AA21" s="1"/>
  <c r="J25" i="154" s="1"/>
  <c r="R19" i="142"/>
  <c r="R16"/>
  <c r="R13"/>
  <c r="R11"/>
  <c r="R43"/>
  <c r="R38"/>
  <c r="AA38" s="1"/>
  <c r="O26" i="154" s="1"/>
  <c r="R30" i="142"/>
  <c r="AA30" s="1"/>
  <c r="O23" i="154" s="1"/>
  <c r="R42" i="142"/>
  <c r="AA42" s="1"/>
  <c r="O24" i="154" s="1"/>
  <c r="R40" i="142"/>
  <c r="AA40" s="1"/>
  <c r="O28" i="154" s="1"/>
  <c r="R37" i="142"/>
  <c r="AA37" s="1"/>
  <c r="O21" i="154" s="1"/>
  <c r="R35" i="142"/>
  <c r="AA35" s="1"/>
  <c r="O16" i="154" s="1"/>
  <c r="R32" i="142"/>
  <c r="AA32" s="1"/>
  <c r="O18" i="154" s="1"/>
  <c r="R22" i="142"/>
  <c r="AA22" s="1"/>
  <c r="J24" i="154" s="1"/>
  <c r="R20" i="142"/>
  <c r="AA20" s="1"/>
  <c r="J28" i="154" s="1"/>
  <c r="R17" i="142"/>
  <c r="AA17" s="1"/>
  <c r="J21" i="154" s="1"/>
  <c r="R15" i="142"/>
  <c r="AA15" s="1"/>
  <c r="J16" i="154" s="1"/>
  <c r="R12" i="142"/>
  <c r="AA12" s="1"/>
  <c r="J18" i="154" s="1"/>
  <c r="R34" i="142"/>
  <c r="R41"/>
  <c r="AA41" s="1"/>
  <c r="O25" i="154" s="1"/>
  <c r="R39" i="142"/>
  <c r="AA39" s="1"/>
  <c r="O17" i="154" s="1"/>
  <c r="R36" i="142"/>
  <c r="AA36" s="1"/>
  <c r="O15" i="154" s="1"/>
  <c r="R33" i="142"/>
  <c r="AA33" s="1"/>
  <c r="O27" i="154" s="1"/>
  <c r="R31" i="142"/>
  <c r="AA31" s="1"/>
  <c r="O13" i="154" s="1"/>
  <c r="R31" i="152"/>
  <c r="R17"/>
  <c r="AA17" s="1"/>
  <c r="J19" i="155" s="1"/>
  <c r="R15" i="152"/>
  <c r="AA15" s="1"/>
  <c r="J13" i="155" s="1"/>
  <c r="R24" i="152"/>
  <c r="AA24" s="1"/>
  <c r="O14" i="155" s="1"/>
  <c r="R27" i="152"/>
  <c r="AA27" s="1"/>
  <c r="O17" i="155" s="1"/>
  <c r="R22" i="152"/>
  <c r="R9"/>
  <c r="AA9" s="1"/>
  <c r="J16" i="155" s="1"/>
  <c r="R11" i="152"/>
  <c r="R18"/>
  <c r="AA18" s="1"/>
  <c r="R10"/>
  <c r="AA10" s="1"/>
  <c r="J18" i="155" s="1"/>
  <c r="R12" i="152"/>
  <c r="AA12" s="1"/>
  <c r="J21" i="155" s="1"/>
  <c r="R14" i="152"/>
  <c r="AA14" s="1"/>
  <c r="J17" i="155" s="1"/>
  <c r="R13" i="152"/>
  <c r="AA13" s="1"/>
  <c r="J20" i="155" s="1"/>
  <c r="R30" i="152"/>
  <c r="AA30" s="1"/>
  <c r="O19" i="155" s="1"/>
  <c r="X9" i="152"/>
  <c r="G16" i="155" s="1"/>
  <c r="X22" i="152"/>
  <c r="L16" i="155" s="1"/>
  <c r="AA31" i="152"/>
  <c r="T31"/>
  <c r="R23"/>
  <c r="AA23" s="1"/>
  <c r="O18" i="155" s="1"/>
  <c r="R25" i="152"/>
  <c r="AA25" s="1"/>
  <c r="O21" i="155" s="1"/>
  <c r="R28" i="152"/>
  <c r="AA28" s="1"/>
  <c r="O13" i="155" s="1"/>
  <c r="R26" i="152"/>
  <c r="AA26" s="1"/>
  <c r="O20" i="155" s="1"/>
  <c r="R29" i="152"/>
  <c r="A25" i="122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O36" i="139"/>
  <c r="P36" s="1"/>
  <c r="O37"/>
  <c r="P37" s="1"/>
  <c r="Y37" s="1"/>
  <c r="M20" i="148" s="1"/>
  <c r="O38" i="139"/>
  <c r="P38" s="1"/>
  <c r="O39"/>
  <c r="P39" s="1"/>
  <c r="Y39" s="1"/>
  <c r="M26" i="148" s="1"/>
  <c r="O40" i="139"/>
  <c r="P40" s="1"/>
  <c r="O41"/>
  <c r="P41" s="1"/>
  <c r="Y41" s="1"/>
  <c r="M32" i="148" s="1"/>
  <c r="O42" i="139"/>
  <c r="P42" s="1"/>
  <c r="O43"/>
  <c r="P43" s="1"/>
  <c r="Y43" s="1"/>
  <c r="M24" i="148" s="1"/>
  <c r="O44" i="139"/>
  <c r="P44" s="1"/>
  <c r="Y44" s="1"/>
  <c r="M27" i="148" s="1"/>
  <c r="O45" i="139"/>
  <c r="P45" s="1"/>
  <c r="Y45" s="1"/>
  <c r="M25" i="148" s="1"/>
  <c r="O46" i="139"/>
  <c r="P46" s="1"/>
  <c r="Y46" s="1"/>
  <c r="M28" i="148" s="1"/>
  <c r="O47" i="139"/>
  <c r="P47" s="1"/>
  <c r="Y47" s="1"/>
  <c r="M16" i="148" s="1"/>
  <c r="O48" i="139"/>
  <c r="P48" s="1"/>
  <c r="Y48" s="1"/>
  <c r="M35" i="148" s="1"/>
  <c r="O49" i="139"/>
  <c r="P49" s="1"/>
  <c r="Y49" s="1"/>
  <c r="M33" i="148" s="1"/>
  <c r="O50" i="139"/>
  <c r="P50" s="1"/>
  <c r="Y50" s="1"/>
  <c r="M30" i="148" s="1"/>
  <c r="O51" i="139"/>
  <c r="P51" s="1"/>
  <c r="Y51" s="1"/>
  <c r="M15" i="148" s="1"/>
  <c r="O52" i="139"/>
  <c r="P52" s="1"/>
  <c r="Y52" s="1"/>
  <c r="M19" i="148" s="1"/>
  <c r="O53" i="139"/>
  <c r="P53" s="1"/>
  <c r="Y53" s="1"/>
  <c r="M18" i="148" s="1"/>
  <c r="O54" i="139"/>
  <c r="P54" s="1"/>
  <c r="Y54" s="1"/>
  <c r="M31" i="148" s="1"/>
  <c r="O55" i="139"/>
  <c r="P55" s="1"/>
  <c r="Y55" s="1"/>
  <c r="M14" i="148" s="1"/>
  <c r="O56" i="139"/>
  <c r="P56" s="1"/>
  <c r="Y56" s="1"/>
  <c r="M21" i="148" s="1"/>
  <c r="O57" i="139"/>
  <c r="P57" s="1"/>
  <c r="I36"/>
  <c r="I37"/>
  <c r="X37" s="1"/>
  <c r="I38"/>
  <c r="I39"/>
  <c r="X39" s="1"/>
  <c r="I40"/>
  <c r="I41"/>
  <c r="X41" s="1"/>
  <c r="I42"/>
  <c r="I43"/>
  <c r="X43" s="1"/>
  <c r="I44"/>
  <c r="X44" s="1"/>
  <c r="I45"/>
  <c r="X45" s="1"/>
  <c r="I46"/>
  <c r="X46" s="1"/>
  <c r="I47"/>
  <c r="X47" s="1"/>
  <c r="I48"/>
  <c r="X48" s="1"/>
  <c r="I49"/>
  <c r="X49" s="1"/>
  <c r="I50"/>
  <c r="X50" s="1"/>
  <c r="I51"/>
  <c r="X51" s="1"/>
  <c r="I52"/>
  <c r="X52" s="1"/>
  <c r="I53"/>
  <c r="X53" s="1"/>
  <c r="I54"/>
  <c r="X54" s="1"/>
  <c r="I55"/>
  <c r="X55" s="1"/>
  <c r="L14" i="148" s="1"/>
  <c r="I56" i="139"/>
  <c r="X56" s="1"/>
  <c r="I57"/>
  <c r="X57" s="1"/>
  <c r="O10"/>
  <c r="P10" s="1"/>
  <c r="Y10" s="1"/>
  <c r="H22" i="148" s="1"/>
  <c r="O11" i="139"/>
  <c r="P11" s="1"/>
  <c r="O12"/>
  <c r="P12" s="1"/>
  <c r="Y12" s="1"/>
  <c r="H29" i="148" s="1"/>
  <c r="O13" i="139"/>
  <c r="P13" s="1"/>
  <c r="O14"/>
  <c r="P14" s="1"/>
  <c r="Y14" s="1"/>
  <c r="H23" i="148" s="1"/>
  <c r="O15" i="139"/>
  <c r="P15" s="1"/>
  <c r="O16"/>
  <c r="P16" s="1"/>
  <c r="Y16" s="1"/>
  <c r="H17" i="148" s="1"/>
  <c r="O17" i="139"/>
  <c r="P17" s="1"/>
  <c r="O18"/>
  <c r="P18" s="1"/>
  <c r="Y18" s="1"/>
  <c r="H27" i="148" s="1"/>
  <c r="O19" i="139"/>
  <c r="P19" s="1"/>
  <c r="Y19" s="1"/>
  <c r="H25" i="148" s="1"/>
  <c r="O20" i="139"/>
  <c r="P20" s="1"/>
  <c r="Y20" s="1"/>
  <c r="H28" i="148" s="1"/>
  <c r="O21" i="139"/>
  <c r="P21" s="1"/>
  <c r="Y21" s="1"/>
  <c r="H16" i="148" s="1"/>
  <c r="O22" i="139"/>
  <c r="P22" s="1"/>
  <c r="Y22" s="1"/>
  <c r="H35" i="148" s="1"/>
  <c r="O23" i="139"/>
  <c r="P23" s="1"/>
  <c r="Y23" s="1"/>
  <c r="H33" i="148" s="1"/>
  <c r="O24" i="139"/>
  <c r="P24" s="1"/>
  <c r="Y24" s="1"/>
  <c r="H30" i="148" s="1"/>
  <c r="O25" i="139"/>
  <c r="P25" s="1"/>
  <c r="Y25" s="1"/>
  <c r="H15" i="148" s="1"/>
  <c r="O26" i="139"/>
  <c r="P26" s="1"/>
  <c r="O27"/>
  <c r="P27" s="1"/>
  <c r="Y27" s="1"/>
  <c r="H18" i="148" s="1"/>
  <c r="O28" i="139"/>
  <c r="P28" s="1"/>
  <c r="Y28" s="1"/>
  <c r="H31" i="148" s="1"/>
  <c r="O29" i="139"/>
  <c r="P29" s="1"/>
  <c r="Y29" s="1"/>
  <c r="H14" i="148" s="1"/>
  <c r="O30" i="139"/>
  <c r="P30" s="1"/>
  <c r="Y30" s="1"/>
  <c r="H21" i="148" s="1"/>
  <c r="O31" i="139"/>
  <c r="P31" s="1"/>
  <c r="Y31" s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X31" s="1"/>
  <c r="O33" i="89"/>
  <c r="P33" s="1"/>
  <c r="O34"/>
  <c r="P34" s="1"/>
  <c r="Y34" s="1"/>
  <c r="M19" i="144" s="1"/>
  <c r="O35" i="89"/>
  <c r="P35" s="1"/>
  <c r="O36"/>
  <c r="P36" s="1"/>
  <c r="Y36" s="1"/>
  <c r="M32" i="144" s="1"/>
  <c r="O37" i="89"/>
  <c r="P37" s="1"/>
  <c r="O38"/>
  <c r="P38" s="1"/>
  <c r="Y38" s="1"/>
  <c r="M26" i="144" s="1"/>
  <c r="O39" i="89"/>
  <c r="P39" s="1"/>
  <c r="O40"/>
  <c r="P40" s="1"/>
  <c r="O41"/>
  <c r="P41" s="1"/>
  <c r="Y41" s="1"/>
  <c r="M27" i="144" s="1"/>
  <c r="O42" i="89"/>
  <c r="P42" s="1"/>
  <c r="Y42" s="1"/>
  <c r="M17" i="144" s="1"/>
  <c r="O43" i="89"/>
  <c r="P43" s="1"/>
  <c r="Y43" s="1"/>
  <c r="M16" i="144" s="1"/>
  <c r="O44" i="89"/>
  <c r="P44" s="1"/>
  <c r="Y44" s="1"/>
  <c r="M25" i="144" s="1"/>
  <c r="O45" i="89"/>
  <c r="P45" s="1"/>
  <c r="Y45" s="1"/>
  <c r="M30" i="144" s="1"/>
  <c r="O46" i="89"/>
  <c r="P46" s="1"/>
  <c r="Y46" s="1"/>
  <c r="M18" i="144" s="1"/>
  <c r="O47" i="89"/>
  <c r="P47" s="1"/>
  <c r="Y47" s="1"/>
  <c r="M31" i="144" s="1"/>
  <c r="O48" i="89"/>
  <c r="P48" s="1"/>
  <c r="Y48" s="1"/>
  <c r="M21" i="144" s="1"/>
  <c r="O49" i="89"/>
  <c r="P49" s="1"/>
  <c r="Y49" s="1"/>
  <c r="M24" i="144" s="1"/>
  <c r="O50" i="89"/>
  <c r="P50" s="1"/>
  <c r="Y50" s="1"/>
  <c r="M15" i="144" s="1"/>
  <c r="O51" i="89"/>
  <c r="P51" s="1"/>
  <c r="Y51" s="1"/>
  <c r="I33"/>
  <c r="I34"/>
  <c r="X34" s="1"/>
  <c r="L19" i="144" s="1"/>
  <c r="I35" i="89"/>
  <c r="I36"/>
  <c r="X36" s="1"/>
  <c r="L32" i="144" s="1"/>
  <c r="I37" i="89"/>
  <c r="I38"/>
  <c r="X38" s="1"/>
  <c r="L26" i="144" s="1"/>
  <c r="I39" i="89"/>
  <c r="I40"/>
  <c r="I41"/>
  <c r="X41" s="1"/>
  <c r="L27" i="144" s="1"/>
  <c r="I42" i="89"/>
  <c r="X42" s="1"/>
  <c r="L17" i="144" s="1"/>
  <c r="I43" i="89"/>
  <c r="X43" s="1"/>
  <c r="L16" i="144" s="1"/>
  <c r="I44" i="89"/>
  <c r="X44" s="1"/>
  <c r="L25" i="144" s="1"/>
  <c r="I45" i="89"/>
  <c r="X45" s="1"/>
  <c r="L30" i="144" s="1"/>
  <c r="I46" i="89"/>
  <c r="X46" s="1"/>
  <c r="L18" i="144" s="1"/>
  <c r="I47" i="89"/>
  <c r="X47" s="1"/>
  <c r="L31" i="144" s="1"/>
  <c r="I48" i="89"/>
  <c r="X48" s="1"/>
  <c r="L21" i="144" s="1"/>
  <c r="I49" i="89"/>
  <c r="X49" s="1"/>
  <c r="L24" i="144" s="1"/>
  <c r="I50" i="89"/>
  <c r="X50" s="1"/>
  <c r="L15" i="144" s="1"/>
  <c r="I51" i="89"/>
  <c r="O10"/>
  <c r="P10" s="1"/>
  <c r="Y10" s="1"/>
  <c r="H22" i="144" s="1"/>
  <c r="O11" i="89"/>
  <c r="P11" s="1"/>
  <c r="O12"/>
  <c r="P12" s="1"/>
  <c r="Y12" s="1"/>
  <c r="H29" i="144" s="1"/>
  <c r="O13" i="89"/>
  <c r="P13" s="1"/>
  <c r="O14"/>
  <c r="P14" s="1"/>
  <c r="Y14" s="1"/>
  <c r="H14" i="144" s="1"/>
  <c r="O15" i="89"/>
  <c r="P15" s="1"/>
  <c r="Y15" s="1"/>
  <c r="H26" i="144" s="1"/>
  <c r="O16" i="89"/>
  <c r="P16" s="1"/>
  <c r="Y16" s="1"/>
  <c r="H20" i="144" s="1"/>
  <c r="O17" i="89"/>
  <c r="P17" s="1"/>
  <c r="Y17" s="1"/>
  <c r="H28" i="144" s="1"/>
  <c r="O18" i="89"/>
  <c r="P18" s="1"/>
  <c r="Y18" s="1"/>
  <c r="H27" i="144" s="1"/>
  <c r="O19" i="89"/>
  <c r="P19" s="1"/>
  <c r="Y19" s="1"/>
  <c r="H17" i="144" s="1"/>
  <c r="O20" i="89"/>
  <c r="P20" s="1"/>
  <c r="Y20" s="1"/>
  <c r="H16" i="144" s="1"/>
  <c r="O21" i="89"/>
  <c r="P21" s="1"/>
  <c r="Y21" s="1"/>
  <c r="H25" i="144" s="1"/>
  <c r="O22" i="89"/>
  <c r="P22" s="1"/>
  <c r="Y22" s="1"/>
  <c r="H30" i="144" s="1"/>
  <c r="O23" i="89"/>
  <c r="P23" s="1"/>
  <c r="Y23" s="1"/>
  <c r="H18" i="144" s="1"/>
  <c r="O24" i="89"/>
  <c r="P24" s="1"/>
  <c r="Y24" s="1"/>
  <c r="H31" i="144" s="1"/>
  <c r="O25" i="89"/>
  <c r="P25" s="1"/>
  <c r="Y25" s="1"/>
  <c r="H21" i="144" s="1"/>
  <c r="O26" i="89"/>
  <c r="P26" s="1"/>
  <c r="Y26" s="1"/>
  <c r="H24" i="144" s="1"/>
  <c r="O27" i="89"/>
  <c r="P27" s="1"/>
  <c r="Y27" s="1"/>
  <c r="H15" i="144" s="1"/>
  <c r="O28" i="89"/>
  <c r="P28" s="1"/>
  <c r="Y28" s="1"/>
  <c r="I10"/>
  <c r="X11"/>
  <c r="I12"/>
  <c r="I13"/>
  <c r="X13" s="1"/>
  <c r="I14"/>
  <c r="I15"/>
  <c r="I16"/>
  <c r="I17"/>
  <c r="I18"/>
  <c r="X18" s="1"/>
  <c r="G27" i="144" s="1"/>
  <c r="I19" i="89"/>
  <c r="I20"/>
  <c r="X20" s="1"/>
  <c r="G16" i="144" s="1"/>
  <c r="I21" i="89"/>
  <c r="I22"/>
  <c r="X22" s="1"/>
  <c r="G30" i="144" s="1"/>
  <c r="I23" i="89"/>
  <c r="I24"/>
  <c r="I25"/>
  <c r="I26"/>
  <c r="I27"/>
  <c r="X27" s="1"/>
  <c r="G15" i="144" s="1"/>
  <c r="I28" i="89"/>
  <c r="X28" s="1"/>
  <c r="W16" i="156"/>
  <c r="W15"/>
  <c r="W14"/>
  <c r="A9"/>
  <c r="B22" i="94" s="1"/>
  <c r="B9" i="156"/>
  <c r="C22" i="94" s="1"/>
  <c r="C9" i="156"/>
  <c r="D22" i="94" s="1"/>
  <c r="D9" i="156"/>
  <c r="E22" i="94" s="1"/>
  <c r="E9" i="156"/>
  <c r="F22" i="94" s="1"/>
  <c r="A10" i="156"/>
  <c r="B23" i="94" s="1"/>
  <c r="B10" i="156"/>
  <c r="C23" i="94" s="1"/>
  <c r="C10" i="156"/>
  <c r="D23" i="94" s="1"/>
  <c r="D10" i="156"/>
  <c r="E23" i="94" s="1"/>
  <c r="E10" i="156"/>
  <c r="F23" i="94" s="1"/>
  <c r="A11" i="156"/>
  <c r="B18" i="94" s="1"/>
  <c r="B11" i="156"/>
  <c r="C18" i="94" s="1"/>
  <c r="C11" i="156"/>
  <c r="D18" i="94" s="1"/>
  <c r="D11" i="156"/>
  <c r="E18" i="94" s="1"/>
  <c r="E11" i="156"/>
  <c r="F18" i="94" s="1"/>
  <c r="A12" i="156"/>
  <c r="B20" i="94" s="1"/>
  <c r="B12" i="156"/>
  <c r="C20" i="94" s="1"/>
  <c r="C12" i="156"/>
  <c r="D20" i="94" s="1"/>
  <c r="D12" i="156"/>
  <c r="E20" i="94" s="1"/>
  <c r="E12" i="156"/>
  <c r="F20" i="94" s="1"/>
  <c r="A13" i="156"/>
  <c r="B21" i="94" s="1"/>
  <c r="B13" i="156"/>
  <c r="C21" i="94" s="1"/>
  <c r="C13" i="156"/>
  <c r="D21" i="94" s="1"/>
  <c r="D13" i="156"/>
  <c r="E21" i="94" s="1"/>
  <c r="E13" i="156"/>
  <c r="F21" i="94" s="1"/>
  <c r="A14" i="156"/>
  <c r="B14" i="94" s="1"/>
  <c r="B14" i="156"/>
  <c r="C14" i="94" s="1"/>
  <c r="C14" i="156"/>
  <c r="D14" i="94" s="1"/>
  <c r="D14" i="156"/>
  <c r="E14" i="94" s="1"/>
  <c r="E14" i="156"/>
  <c r="F14" i="94" s="1"/>
  <c r="A15" i="156"/>
  <c r="B17" i="94" s="1"/>
  <c r="B15" i="156"/>
  <c r="C17" i="94" s="1"/>
  <c r="C15" i="156"/>
  <c r="D17" i="94" s="1"/>
  <c r="D15" i="156"/>
  <c r="E17" i="94" s="1"/>
  <c r="E15" i="156"/>
  <c r="F17" i="94" s="1"/>
  <c r="A16" i="156"/>
  <c r="B16" i="94" s="1"/>
  <c r="B16" i="156"/>
  <c r="C16" i="94" s="1"/>
  <c r="C16" i="156"/>
  <c r="D16" i="94" s="1"/>
  <c r="D16" i="156"/>
  <c r="E16" i="94" s="1"/>
  <c r="E16" i="156"/>
  <c r="F16" i="94" s="1"/>
  <c r="A17" i="156"/>
  <c r="B19" i="94" s="1"/>
  <c r="B17" i="156"/>
  <c r="C19" i="94" s="1"/>
  <c r="C17" i="156"/>
  <c r="D19" i="94" s="1"/>
  <c r="D17" i="156"/>
  <c r="E19" i="94" s="1"/>
  <c r="E17" i="156"/>
  <c r="F19" i="94" s="1"/>
  <c r="A18" i="156"/>
  <c r="B24" i="94" s="1"/>
  <c r="B18" i="156"/>
  <c r="C24" i="94" s="1"/>
  <c r="C18" i="156"/>
  <c r="D24" i="94" s="1"/>
  <c r="D18" i="156"/>
  <c r="E24" i="94" s="1"/>
  <c r="E18" i="156"/>
  <c r="F24" i="94" s="1"/>
  <c r="O9" i="156"/>
  <c r="P9" s="1"/>
  <c r="Y9" s="1"/>
  <c r="I22" i="94" s="1"/>
  <c r="O10" i="156"/>
  <c r="P10" s="1"/>
  <c r="Y10" s="1"/>
  <c r="I23" i="94" s="1"/>
  <c r="O11" i="156"/>
  <c r="P11" s="1"/>
  <c r="O12"/>
  <c r="P12" s="1"/>
  <c r="Y12" s="1"/>
  <c r="I20" i="94" s="1"/>
  <c r="O13" i="156"/>
  <c r="P13" s="1"/>
  <c r="Y13" s="1"/>
  <c r="I21" i="94" s="1"/>
  <c r="O14" i="156"/>
  <c r="P14" s="1"/>
  <c r="O15"/>
  <c r="P15" s="1"/>
  <c r="Y15" s="1"/>
  <c r="I17" i="94" s="1"/>
  <c r="O16" i="156"/>
  <c r="P16" s="1"/>
  <c r="Y16" s="1"/>
  <c r="I16" i="94" s="1"/>
  <c r="O17" i="156"/>
  <c r="P17" s="1"/>
  <c r="Y17" s="1"/>
  <c r="I19" i="94" s="1"/>
  <c r="O18" i="156"/>
  <c r="P18" s="1"/>
  <c r="I9"/>
  <c r="X9" s="1"/>
  <c r="H22" i="94" s="1"/>
  <c r="I10" i="156"/>
  <c r="X10" s="1"/>
  <c r="H23" i="94" s="1"/>
  <c r="I11" i="156"/>
  <c r="X11" s="1"/>
  <c r="H18" i="94" s="1"/>
  <c r="I12" i="156"/>
  <c r="X12" s="1"/>
  <c r="H20" i="94" s="1"/>
  <c r="I13" i="156"/>
  <c r="I14"/>
  <c r="X14" s="1"/>
  <c r="H14" i="94" s="1"/>
  <c r="I15" i="156"/>
  <c r="X15" s="1"/>
  <c r="H17" i="94" s="1"/>
  <c r="I16" i="156"/>
  <c r="X16" s="1"/>
  <c r="H16" i="94" s="1"/>
  <c r="I17" i="156"/>
  <c r="X17" s="1"/>
  <c r="H19" i="94" s="1"/>
  <c r="I18" i="156"/>
  <c r="X18" s="1"/>
  <c r="H24" i="94" s="1"/>
  <c r="W19" i="156"/>
  <c r="W18"/>
  <c r="W17"/>
  <c r="W13"/>
  <c r="W12"/>
  <c r="W11"/>
  <c r="W10"/>
  <c r="W9"/>
  <c r="G7"/>
  <c r="U5"/>
  <c r="U5" i="89"/>
  <c r="G7"/>
  <c r="F12" s="1"/>
  <c r="W12" s="1"/>
  <c r="I9"/>
  <c r="X9" s="1"/>
  <c r="O9"/>
  <c r="P9" s="1"/>
  <c r="Y9" s="1"/>
  <c r="Z9"/>
  <c r="X10"/>
  <c r="G22" i="144" s="1"/>
  <c r="X21" i="89"/>
  <c r="G25" i="144" s="1"/>
  <c r="W28" i="89"/>
  <c r="Z28"/>
  <c r="G30"/>
  <c r="I32"/>
  <c r="X32" s="1"/>
  <c r="L23" i="144" s="1"/>
  <c r="O32" i="89"/>
  <c r="P32" s="1"/>
  <c r="Y32" s="1"/>
  <c r="M23" i="144" s="1"/>
  <c r="W32" i="89"/>
  <c r="K23" i="144" s="1"/>
  <c r="Z32" i="89"/>
  <c r="W51"/>
  <c r="Z51"/>
  <c r="T24" i="152" l="1"/>
  <c r="T22"/>
  <c r="T16"/>
  <c r="T15"/>
  <c r="T25" i="142"/>
  <c r="T21"/>
  <c r="AA27" i="123"/>
  <c r="O16" i="145" s="1"/>
  <c r="T27" i="123"/>
  <c r="AA26"/>
  <c r="O18" i="145" s="1"/>
  <c r="T26" i="123"/>
  <c r="AA23"/>
  <c r="O22" i="145" s="1"/>
  <c r="T23" i="123"/>
  <c r="AA29"/>
  <c r="O15" i="145" s="1"/>
  <c r="AA28" i="123"/>
  <c r="O17" i="145" s="1"/>
  <c r="AA25" i="123"/>
  <c r="O19" i="145" s="1"/>
  <c r="AA24" i="123"/>
  <c r="O20" i="145" s="1"/>
  <c r="AA22" i="123"/>
  <c r="O21" i="145" s="1"/>
  <c r="Y26" i="139"/>
  <c r="H19" i="148" s="1"/>
  <c r="R25" i="139"/>
  <c r="R21"/>
  <c r="R57"/>
  <c r="Y57"/>
  <c r="R14"/>
  <c r="AA14" s="1"/>
  <c r="J23" i="148" s="1"/>
  <c r="R10" i="139"/>
  <c r="AA10" s="1"/>
  <c r="J22" i="148" s="1"/>
  <c r="R54" i="139"/>
  <c r="AA54" s="1"/>
  <c r="O31" i="148" s="1"/>
  <c r="R50" i="139"/>
  <c r="R46"/>
  <c r="R17"/>
  <c r="R42"/>
  <c r="R13"/>
  <c r="R38"/>
  <c r="R29"/>
  <c r="AA29" s="1"/>
  <c r="J14" i="148" s="1"/>
  <c r="R15" i="139"/>
  <c r="R11"/>
  <c r="R20"/>
  <c r="AA20" s="1"/>
  <c r="J28" i="148" s="1"/>
  <c r="R12" i="139"/>
  <c r="AA12" s="1"/>
  <c r="J29" i="148" s="1"/>
  <c r="R26" i="139"/>
  <c r="R18"/>
  <c r="AA18" s="1"/>
  <c r="J27" i="148" s="1"/>
  <c r="R28" i="139"/>
  <c r="R24"/>
  <c r="AA24" s="1"/>
  <c r="J30" i="148" s="1"/>
  <c r="R16" i="139"/>
  <c r="R30"/>
  <c r="R22"/>
  <c r="AA22" s="1"/>
  <c r="J35" i="148" s="1"/>
  <c r="R31" i="139"/>
  <c r="R27"/>
  <c r="AA27" s="1"/>
  <c r="J18" i="148" s="1"/>
  <c r="R23" i="139"/>
  <c r="R19"/>
  <c r="R55"/>
  <c r="R51"/>
  <c r="R47"/>
  <c r="R43"/>
  <c r="R39"/>
  <c r="AA39" s="1"/>
  <c r="O26" i="148" s="1"/>
  <c r="R53" i="139"/>
  <c r="R49"/>
  <c r="AA49" s="1"/>
  <c r="O33" i="148" s="1"/>
  <c r="R45" i="139"/>
  <c r="R41"/>
  <c r="AA41" s="1"/>
  <c r="O32" i="148" s="1"/>
  <c r="R37" i="139"/>
  <c r="AA37" s="1"/>
  <c r="O20" i="148" s="1"/>
  <c r="R25" i="89"/>
  <c r="S48"/>
  <c r="AB48" s="1"/>
  <c r="P21" i="144" s="1"/>
  <c r="AA25" i="89"/>
  <c r="J21" i="144" s="1"/>
  <c r="R21" i="89"/>
  <c r="S44" s="1"/>
  <c r="AB44" s="1"/>
  <c r="P25" i="144" s="1"/>
  <c r="R14" i="89"/>
  <c r="AA14" s="1"/>
  <c r="J14" i="144" s="1"/>
  <c r="X14" i="89"/>
  <c r="G14" i="144" s="1"/>
  <c r="R10" i="89"/>
  <c r="AA10" s="1"/>
  <c r="J22" i="144" s="1"/>
  <c r="R17" i="89"/>
  <c r="X17"/>
  <c r="G28" i="144" s="1"/>
  <c r="R23" i="89"/>
  <c r="R19"/>
  <c r="R16"/>
  <c r="R12"/>
  <c r="AA12" s="1"/>
  <c r="J29" i="144" s="1"/>
  <c r="AA22" i="152"/>
  <c r="O16" i="155" s="1"/>
  <c r="T17" i="152"/>
  <c r="T11"/>
  <c r="AA11"/>
  <c r="J14" i="155" s="1"/>
  <c r="S29" i="152"/>
  <c r="AB29" s="1"/>
  <c r="P15" i="155" s="1"/>
  <c r="AA29" i="152"/>
  <c r="O15" i="155" s="1"/>
  <c r="T18" i="152"/>
  <c r="S34" i="142"/>
  <c r="AB34" s="1"/>
  <c r="P22" i="154" s="1"/>
  <c r="AA34" i="142"/>
  <c r="O22" i="154" s="1"/>
  <c r="T18" i="142"/>
  <c r="AA18"/>
  <c r="J26" i="154" s="1"/>
  <c r="T11" i="142"/>
  <c r="AA11"/>
  <c r="J13" i="154" s="1"/>
  <c r="T13" i="142"/>
  <c r="AA13"/>
  <c r="J27" i="154" s="1"/>
  <c r="T10" i="142"/>
  <c r="AA10"/>
  <c r="J23" i="154" s="1"/>
  <c r="AA43" i="142"/>
  <c r="O19" i="154" s="1"/>
  <c r="T19" i="142"/>
  <c r="AA19"/>
  <c r="J17" i="154" s="1"/>
  <c r="S43" i="142"/>
  <c r="AA23"/>
  <c r="J19" i="154" s="1"/>
  <c r="T16" i="142"/>
  <c r="AA16"/>
  <c r="J15" i="154" s="1"/>
  <c r="T44" i="142"/>
  <c r="AA44"/>
  <c r="O14" i="154" s="1"/>
  <c r="AA22" i="141"/>
  <c r="J16" i="147" s="1"/>
  <c r="S42" i="141"/>
  <c r="T22"/>
  <c r="AA14"/>
  <c r="J17" i="147" s="1"/>
  <c r="T14" i="141"/>
  <c r="S34"/>
  <c r="AA15"/>
  <c r="J27" i="147" s="1"/>
  <c r="S35" i="141"/>
  <c r="T15"/>
  <c r="AA41"/>
  <c r="O14" i="147" s="1"/>
  <c r="T41" i="141"/>
  <c r="AA36"/>
  <c r="O20" i="147" s="1"/>
  <c r="T36" i="141"/>
  <c r="AA12"/>
  <c r="J29" i="147" s="1"/>
  <c r="S32" i="141"/>
  <c r="T12"/>
  <c r="AA24"/>
  <c r="J18" i="147" s="1"/>
  <c r="S44" i="141"/>
  <c r="T24"/>
  <c r="AA39"/>
  <c r="O26" i="147" s="1"/>
  <c r="T39" i="141"/>
  <c r="AA17"/>
  <c r="J24" i="147" s="1"/>
  <c r="S37" i="141"/>
  <c r="T17"/>
  <c r="AA10"/>
  <c r="J22" i="147" s="1"/>
  <c r="S30" i="141"/>
  <c r="T10"/>
  <c r="AA37"/>
  <c r="O24" i="147" s="1"/>
  <c r="T37" i="141"/>
  <c r="AA33"/>
  <c r="O15" i="147" s="1"/>
  <c r="T33" i="141"/>
  <c r="AA20"/>
  <c r="J19" i="147" s="1"/>
  <c r="S40" i="141"/>
  <c r="T20"/>
  <c r="AA40"/>
  <c r="O19" i="147" s="1"/>
  <c r="T40" i="141"/>
  <c r="AA16"/>
  <c r="J20" i="147" s="1"/>
  <c r="S36" i="141"/>
  <c r="T16"/>
  <c r="AA32"/>
  <c r="O29" i="147" s="1"/>
  <c r="T32" i="141"/>
  <c r="AA45"/>
  <c r="O28" i="147" s="1"/>
  <c r="T45" i="141"/>
  <c r="AA19"/>
  <c r="J26" i="147" s="1"/>
  <c r="T19" i="141"/>
  <c r="S39"/>
  <c r="AA38"/>
  <c r="O23" i="147" s="1"/>
  <c r="T38" i="141"/>
  <c r="AA30"/>
  <c r="O22" i="147" s="1"/>
  <c r="T30" i="141"/>
  <c r="AA43"/>
  <c r="O21" i="147" s="1"/>
  <c r="T43" i="141"/>
  <c r="AA21"/>
  <c r="J14" i="147" s="1"/>
  <c r="S41" i="141"/>
  <c r="T21"/>
  <c r="AA31"/>
  <c r="O25" i="147" s="1"/>
  <c r="T31" i="141"/>
  <c r="AA44"/>
  <c r="O18" i="147" s="1"/>
  <c r="T44" i="141"/>
  <c r="AA18"/>
  <c r="J23" i="147" s="1"/>
  <c r="S38" i="141"/>
  <c r="T18"/>
  <c r="AA35"/>
  <c r="O27" i="147" s="1"/>
  <c r="T35" i="141"/>
  <c r="AA11"/>
  <c r="J25" i="147" s="1"/>
  <c r="S31" i="141"/>
  <c r="T11"/>
  <c r="AA23"/>
  <c r="J21" i="147" s="1"/>
  <c r="T23" i="141"/>
  <c r="S43"/>
  <c r="AA42"/>
  <c r="O16" i="147" s="1"/>
  <c r="T42" i="141"/>
  <c r="AA34"/>
  <c r="O17" i="147" s="1"/>
  <c r="T34" i="141"/>
  <c r="AA13"/>
  <c r="J15" i="147" s="1"/>
  <c r="S33" i="141"/>
  <c r="T13"/>
  <c r="AA25"/>
  <c r="J28" i="147" s="1"/>
  <c r="S45" i="141"/>
  <c r="T25"/>
  <c r="AA17" i="123"/>
  <c r="J15" i="145" s="1"/>
  <c r="S29" i="123"/>
  <c r="S30"/>
  <c r="AA30"/>
  <c r="AA13"/>
  <c r="J19" i="145" s="1"/>
  <c r="S25" i="123"/>
  <c r="AA16"/>
  <c r="J17" i="145" s="1"/>
  <c r="S28" i="123"/>
  <c r="AA11"/>
  <c r="J22" i="145" s="1"/>
  <c r="S23" i="123"/>
  <c r="AA15"/>
  <c r="J16" i="145" s="1"/>
  <c r="S27" i="123"/>
  <c r="S26"/>
  <c r="AB26" s="1"/>
  <c r="P18" i="145" s="1"/>
  <c r="AA10" i="123"/>
  <c r="J21" i="145" s="1"/>
  <c r="S22" i="123"/>
  <c r="AA12"/>
  <c r="J20" i="145" s="1"/>
  <c r="S24" i="123"/>
  <c r="R56" i="139"/>
  <c r="AA56" s="1"/>
  <c r="O21" i="148" s="1"/>
  <c r="R52" i="139"/>
  <c r="AA52" s="1"/>
  <c r="O19" i="148" s="1"/>
  <c r="R48" i="139"/>
  <c r="R44"/>
  <c r="R40"/>
  <c r="R36"/>
  <c r="R39" i="89"/>
  <c r="R35"/>
  <c r="R51"/>
  <c r="R46"/>
  <c r="AA46" s="1"/>
  <c r="O18" i="144" s="1"/>
  <c r="R42" i="89"/>
  <c r="AA42" s="1"/>
  <c r="O17" i="144" s="1"/>
  <c r="R44" i="89"/>
  <c r="AA44" s="1"/>
  <c r="O25" i="144" s="1"/>
  <c r="R37" i="89"/>
  <c r="S37" s="1"/>
  <c r="AB37" s="1"/>
  <c r="P14" i="144" s="1"/>
  <c r="R28" i="89"/>
  <c r="X19"/>
  <c r="G17" i="144" s="1"/>
  <c r="X23" i="89"/>
  <c r="G18" i="144" s="1"/>
  <c r="X12" i="89"/>
  <c r="G29" i="144" s="1"/>
  <c r="R26" i="89"/>
  <c r="AA26" s="1"/>
  <c r="J24" i="144" s="1"/>
  <c r="R22" i="89"/>
  <c r="AA22" s="1"/>
  <c r="J30" i="144" s="1"/>
  <c r="R18" i="89"/>
  <c r="AA18" s="1"/>
  <c r="J27" i="144" s="1"/>
  <c r="R15" i="89"/>
  <c r="AA15" s="1"/>
  <c r="J26" i="144" s="1"/>
  <c r="R11" i="89"/>
  <c r="R50"/>
  <c r="R45"/>
  <c r="R34"/>
  <c r="AA34" s="1"/>
  <c r="O19" i="144" s="1"/>
  <c r="X51" i="89"/>
  <c r="R27"/>
  <c r="AA27" s="1"/>
  <c r="J15" i="144" s="1"/>
  <c r="R49" i="89"/>
  <c r="R47"/>
  <c r="R43"/>
  <c r="R24"/>
  <c r="AA24" s="1"/>
  <c r="J31" i="144" s="1"/>
  <c r="R48" i="89"/>
  <c r="AA48" s="1"/>
  <c r="O21" i="144" s="1"/>
  <c r="R20" i="89"/>
  <c r="AA20" s="1"/>
  <c r="J16" i="144" s="1"/>
  <c r="R13" i="89"/>
  <c r="R41"/>
  <c r="R38"/>
  <c r="AA38" s="1"/>
  <c r="O26" i="144" s="1"/>
  <c r="R40" i="89"/>
  <c r="AA40" s="1"/>
  <c r="O28" i="144" s="1"/>
  <c r="R33" i="89"/>
  <c r="R36"/>
  <c r="AA36" s="1"/>
  <c r="O32" i="144" s="1"/>
  <c r="R13" i="156"/>
  <c r="AA13" s="1"/>
  <c r="K21" i="94" s="1"/>
  <c r="X13" i="156"/>
  <c r="H21" i="94" s="1"/>
  <c r="R18" i="156"/>
  <c r="AA18" s="1"/>
  <c r="K24" i="94" s="1"/>
  <c r="Y18" i="156"/>
  <c r="I24" i="94" s="1"/>
  <c r="R14" i="156"/>
  <c r="AA14" s="1"/>
  <c r="K14" i="94" s="1"/>
  <c r="Y14" i="156"/>
  <c r="I14" i="94" s="1"/>
  <c r="R11" i="156"/>
  <c r="AA11" s="1"/>
  <c r="K18" i="94" s="1"/>
  <c r="Y11" i="156"/>
  <c r="I18" i="94" s="1"/>
  <c r="T23" i="142"/>
  <c r="T24"/>
  <c r="S44"/>
  <c r="T33"/>
  <c r="T15"/>
  <c r="S35"/>
  <c r="AB35" s="1"/>
  <c r="P16" i="154" s="1"/>
  <c r="T40" i="142"/>
  <c r="S33"/>
  <c r="AB33" s="1"/>
  <c r="P27" i="154" s="1"/>
  <c r="S39" i="142"/>
  <c r="AB39" s="1"/>
  <c r="P17" i="154" s="1"/>
  <c r="T14" i="142"/>
  <c r="S30"/>
  <c r="AB30" s="1"/>
  <c r="P23" i="154" s="1"/>
  <c r="T36" i="142"/>
  <c r="T17"/>
  <c r="S37"/>
  <c r="AB37" s="1"/>
  <c r="P21" i="154" s="1"/>
  <c r="T32" i="142"/>
  <c r="T42"/>
  <c r="T39"/>
  <c r="T20"/>
  <c r="S40"/>
  <c r="AB40" s="1"/>
  <c r="P28" i="154" s="1"/>
  <c r="T35" i="142"/>
  <c r="S31"/>
  <c r="AB31" s="1"/>
  <c r="P13" i="154" s="1"/>
  <c r="S36" i="142"/>
  <c r="AB36" s="1"/>
  <c r="P15" i="154" s="1"/>
  <c r="S41" i="142"/>
  <c r="AB41" s="1"/>
  <c r="P25" i="154" s="1"/>
  <c r="S38" i="142"/>
  <c r="AB38" s="1"/>
  <c r="P26" i="154" s="1"/>
  <c r="T31" i="142"/>
  <c r="T41"/>
  <c r="T12"/>
  <c r="S32"/>
  <c r="AB32" s="1"/>
  <c r="P18" i="154" s="1"/>
  <c r="T22" i="142"/>
  <c r="S42"/>
  <c r="T37"/>
  <c r="S22" i="152"/>
  <c r="S31"/>
  <c r="U31" s="1"/>
  <c r="S24"/>
  <c r="AB24" s="1"/>
  <c r="P14" i="155" s="1"/>
  <c r="S28" i="152"/>
  <c r="T27"/>
  <c r="T9"/>
  <c r="S23"/>
  <c r="AB23" s="1"/>
  <c r="P18" i="155" s="1"/>
  <c r="T10" i="152"/>
  <c r="T23"/>
  <c r="S26"/>
  <c r="AB26" s="1"/>
  <c r="P20" i="155" s="1"/>
  <c r="T13" i="152"/>
  <c r="T25"/>
  <c r="T30"/>
  <c r="T29"/>
  <c r="S30"/>
  <c r="AB30" s="1"/>
  <c r="P19" i="155" s="1"/>
  <c r="S27" i="152"/>
  <c r="AB27" s="1"/>
  <c r="P17" i="155" s="1"/>
  <c r="T14" i="152"/>
  <c r="T26"/>
  <c r="T28"/>
  <c r="S25"/>
  <c r="AB25" s="1"/>
  <c r="P21" i="155" s="1"/>
  <c r="T12" i="152"/>
  <c r="X26" i="89"/>
  <c r="G24" i="144" s="1"/>
  <c r="F11" i="89"/>
  <c r="W11" s="1"/>
  <c r="F27"/>
  <c r="W27" s="1"/>
  <c r="F10"/>
  <c r="W10" s="1"/>
  <c r="F23"/>
  <c r="W23" s="1"/>
  <c r="F22"/>
  <c r="W22" s="1"/>
  <c r="F21"/>
  <c r="W21" s="1"/>
  <c r="F20"/>
  <c r="W20" s="1"/>
  <c r="F19"/>
  <c r="W19" s="1"/>
  <c r="F18"/>
  <c r="W18" s="1"/>
  <c r="F17"/>
  <c r="W17" s="1"/>
  <c r="F14"/>
  <c r="W14" s="1"/>
  <c r="F9"/>
  <c r="W9" s="1"/>
  <c r="F26"/>
  <c r="W26" s="1"/>
  <c r="F13"/>
  <c r="W13" s="1"/>
  <c r="R16" i="156"/>
  <c r="AA16" s="1"/>
  <c r="K16" i="94" s="1"/>
  <c r="R10" i="156"/>
  <c r="R15"/>
  <c r="R12"/>
  <c r="AA12" s="1"/>
  <c r="K20" i="94" s="1"/>
  <c r="R9" i="156"/>
  <c r="AA9" s="1"/>
  <c r="K22" i="94" s="1"/>
  <c r="R17" i="156"/>
  <c r="AA17" s="1"/>
  <c r="K19" i="94" s="1"/>
  <c r="R32" i="89"/>
  <c r="R9"/>
  <c r="A6" i="150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E28"/>
  <c r="A6" i="137"/>
  <c r="B6"/>
  <c r="C6"/>
  <c r="D6"/>
  <c r="E6"/>
  <c r="A7"/>
  <c r="B7"/>
  <c r="C7"/>
  <c r="D7"/>
  <c r="E7"/>
  <c r="A8"/>
  <c r="B8"/>
  <c r="C8"/>
  <c r="D8"/>
  <c r="E8"/>
  <c r="A9"/>
  <c r="B9"/>
  <c r="C9"/>
  <c r="D9"/>
  <c r="E9"/>
  <c r="U24" i="152" l="1"/>
  <c r="U22"/>
  <c r="U29"/>
  <c r="AB22"/>
  <c r="P16" i="155" s="1"/>
  <c r="U34" i="142"/>
  <c r="U26" i="123"/>
  <c r="S51" i="139"/>
  <c r="AB51" s="1"/>
  <c r="P15" i="148" s="1"/>
  <c r="AA25" i="139"/>
  <c r="J15" i="148" s="1"/>
  <c r="S50" i="139"/>
  <c r="AB50" s="1"/>
  <c r="P30" i="148" s="1"/>
  <c r="AA50" i="139"/>
  <c r="O30" i="148" s="1"/>
  <c r="S48" i="139"/>
  <c r="AB48" s="1"/>
  <c r="P35" i="148" s="1"/>
  <c r="AA48" i="139"/>
  <c r="O35" i="148" s="1"/>
  <c r="S49" i="139"/>
  <c r="AB49" s="1"/>
  <c r="P33" i="148" s="1"/>
  <c r="AA23" i="139"/>
  <c r="J33" i="148" s="1"/>
  <c r="AA21" i="139"/>
  <c r="J16" i="148" s="1"/>
  <c r="S47" i="139"/>
  <c r="AB47" s="1"/>
  <c r="P16" i="148" s="1"/>
  <c r="AA46" i="139"/>
  <c r="O28" i="148" s="1"/>
  <c r="S46" i="139"/>
  <c r="AB46" s="1"/>
  <c r="P28" i="148" s="1"/>
  <c r="AA19" i="139"/>
  <c r="J25" i="148" s="1"/>
  <c r="S45" i="139"/>
  <c r="AB45" s="1"/>
  <c r="P25" i="148" s="1"/>
  <c r="AA44" i="139"/>
  <c r="O27" i="148" s="1"/>
  <c r="S44" i="139"/>
  <c r="AB44" s="1"/>
  <c r="P27" i="148" s="1"/>
  <c r="AA43" i="139"/>
  <c r="O24" i="148" s="1"/>
  <c r="S43" i="139"/>
  <c r="AB43" s="1"/>
  <c r="P24" i="148" s="1"/>
  <c r="S42" i="139"/>
  <c r="AB42" s="1"/>
  <c r="P17" i="148" s="1"/>
  <c r="AA16" i="139"/>
  <c r="J17" i="148" s="1"/>
  <c r="S56" i="139"/>
  <c r="AB56" s="1"/>
  <c r="P21" i="148" s="1"/>
  <c r="AA30" i="139"/>
  <c r="J21" i="148" s="1"/>
  <c r="AA55" i="139"/>
  <c r="O14" i="148" s="1"/>
  <c r="S55" i="139"/>
  <c r="AB55" s="1"/>
  <c r="P14" i="148" s="1"/>
  <c r="S54" i="139"/>
  <c r="AB54" s="1"/>
  <c r="P31" i="148" s="1"/>
  <c r="AA28" i="139"/>
  <c r="J31" i="148" s="1"/>
  <c r="AA53" i="139"/>
  <c r="O18" i="148" s="1"/>
  <c r="S53" i="139"/>
  <c r="AB53" s="1"/>
  <c r="P18" i="148" s="1"/>
  <c r="S52" i="139"/>
  <c r="AB52" s="1"/>
  <c r="P19" i="148" s="1"/>
  <c r="AA26" i="139"/>
  <c r="J19" i="148" s="1"/>
  <c r="AA51" i="139"/>
  <c r="O15" i="148" s="1"/>
  <c r="T27" i="139"/>
  <c r="T56"/>
  <c r="T43"/>
  <c r="T19"/>
  <c r="T22"/>
  <c r="T28"/>
  <c r="T20"/>
  <c r="T23"/>
  <c r="T30"/>
  <c r="T18"/>
  <c r="T46"/>
  <c r="T54"/>
  <c r="T14"/>
  <c r="T21"/>
  <c r="T48"/>
  <c r="T37"/>
  <c r="T16"/>
  <c r="T26"/>
  <c r="T52"/>
  <c r="T41"/>
  <c r="T39"/>
  <c r="T31"/>
  <c r="AA31"/>
  <c r="T24"/>
  <c r="T12"/>
  <c r="T29"/>
  <c r="T50"/>
  <c r="T10"/>
  <c r="T57"/>
  <c r="AA57"/>
  <c r="T25"/>
  <c r="S38"/>
  <c r="AB38" s="1"/>
  <c r="P29" i="148" s="1"/>
  <c r="S50" i="89"/>
  <c r="AA50"/>
  <c r="O15" i="144" s="1"/>
  <c r="S49" i="89"/>
  <c r="AB49" s="1"/>
  <c r="P24" i="144" s="1"/>
  <c r="AA49" i="89"/>
  <c r="O24" i="144" s="1"/>
  <c r="S41" i="139"/>
  <c r="AB41" s="1"/>
  <c r="P32" i="148" s="1"/>
  <c r="S37" i="139"/>
  <c r="AB37" s="1"/>
  <c r="P20" i="148" s="1"/>
  <c r="S39" i="139"/>
  <c r="AB39" s="1"/>
  <c r="P26" i="148" s="1"/>
  <c r="T44" i="139"/>
  <c r="S40"/>
  <c r="AB40" s="1"/>
  <c r="P23" i="148" s="1"/>
  <c r="S36" i="139"/>
  <c r="AB36" s="1"/>
  <c r="P22" i="148" s="1"/>
  <c r="AA47" i="89"/>
  <c r="O31" i="144" s="1"/>
  <c r="S47" i="89"/>
  <c r="AB47" s="1"/>
  <c r="P31" i="144" s="1"/>
  <c r="AA23" i="89"/>
  <c r="J18" i="144" s="1"/>
  <c r="S46" i="89"/>
  <c r="AB46" s="1"/>
  <c r="P18" i="144" s="1"/>
  <c r="S45" i="89"/>
  <c r="AB45" s="1"/>
  <c r="P30" i="144" s="1"/>
  <c r="AA45" i="89"/>
  <c r="O30" i="144" s="1"/>
  <c r="AA21" i="89"/>
  <c r="J25" i="144" s="1"/>
  <c r="S43" i="89"/>
  <c r="AB43" s="1"/>
  <c r="P16" i="144" s="1"/>
  <c r="AA43" i="89"/>
  <c r="O16" i="144" s="1"/>
  <c r="S42" i="89"/>
  <c r="AB42" s="1"/>
  <c r="P17" i="144" s="1"/>
  <c r="AA19" i="89"/>
  <c r="J17" i="144" s="1"/>
  <c r="S41" i="89"/>
  <c r="AB41" s="1"/>
  <c r="P27" i="144" s="1"/>
  <c r="AA41" i="89"/>
  <c r="O27" i="144" s="1"/>
  <c r="AA17" i="89"/>
  <c r="J28" i="144" s="1"/>
  <c r="S40" i="89"/>
  <c r="AA16"/>
  <c r="J20" i="144" s="1"/>
  <c r="S39" i="89"/>
  <c r="AB39" s="1"/>
  <c r="P20" i="144" s="1"/>
  <c r="S16" i="156"/>
  <c r="T16"/>
  <c r="S14"/>
  <c r="T13"/>
  <c r="T14"/>
  <c r="S13"/>
  <c r="T12"/>
  <c r="S12"/>
  <c r="AB31" i="152"/>
  <c r="U28"/>
  <c r="AB28"/>
  <c r="P13" i="155" s="1"/>
  <c r="U44" i="142"/>
  <c r="AB44"/>
  <c r="P14" i="154" s="1"/>
  <c r="U43" i="142"/>
  <c r="AB43"/>
  <c r="P19" i="154" s="1"/>
  <c r="U42" i="142"/>
  <c r="AB42"/>
  <c r="P24" i="154" s="1"/>
  <c r="U45" i="142"/>
  <c r="AB45"/>
  <c r="P29" i="154" s="1"/>
  <c r="AB30" i="141"/>
  <c r="P22" i="147" s="1"/>
  <c r="U30" i="141"/>
  <c r="AB35"/>
  <c r="P27" i="147" s="1"/>
  <c r="U35" i="141"/>
  <c r="AB40"/>
  <c r="P19" i="147" s="1"/>
  <c r="U40" i="141"/>
  <c r="AB42"/>
  <c r="P16" i="147" s="1"/>
  <c r="U42" i="141"/>
  <c r="AB33"/>
  <c r="P15" i="147" s="1"/>
  <c r="U33" i="141"/>
  <c r="AB39"/>
  <c r="P26" i="147" s="1"/>
  <c r="U39" i="141"/>
  <c r="AB36"/>
  <c r="P20" i="147" s="1"/>
  <c r="U36" i="141"/>
  <c r="AB38"/>
  <c r="P23" i="147" s="1"/>
  <c r="U38" i="141"/>
  <c r="AB44"/>
  <c r="P18" i="147" s="1"/>
  <c r="U44" i="141"/>
  <c r="AB34"/>
  <c r="P17" i="147" s="1"/>
  <c r="U34" i="141"/>
  <c r="AB45"/>
  <c r="P28" i="147" s="1"/>
  <c r="U45" i="141"/>
  <c r="AB43"/>
  <c r="P21" i="147" s="1"/>
  <c r="U43" i="141"/>
  <c r="AB31"/>
  <c r="P25" i="147" s="1"/>
  <c r="U31" i="141"/>
  <c r="AB41"/>
  <c r="P14" i="147" s="1"/>
  <c r="U41" i="141"/>
  <c r="AB37"/>
  <c r="P24" i="147" s="1"/>
  <c r="U37" i="141"/>
  <c r="AB32"/>
  <c r="P29" i="147" s="1"/>
  <c r="U32" i="141"/>
  <c r="AB27" i="123"/>
  <c r="P16" i="145" s="1"/>
  <c r="U27" i="123"/>
  <c r="AB28"/>
  <c r="P17" i="145" s="1"/>
  <c r="U28" i="123"/>
  <c r="AB24"/>
  <c r="P20" i="145" s="1"/>
  <c r="U24" i="123"/>
  <c r="U30"/>
  <c r="AB30"/>
  <c r="AB23"/>
  <c r="P22" i="145" s="1"/>
  <c r="U23" i="123"/>
  <c r="AB25"/>
  <c r="P19" i="145" s="1"/>
  <c r="U25" i="123"/>
  <c r="AB29"/>
  <c r="P15" i="145" s="1"/>
  <c r="U29" i="123"/>
  <c r="AB22"/>
  <c r="P21" i="145" s="1"/>
  <c r="U22" i="123"/>
  <c r="S9" i="156"/>
  <c r="T9"/>
  <c r="T15"/>
  <c r="AA15"/>
  <c r="K17" i="94" s="1"/>
  <c r="T18" i="156"/>
  <c r="T11"/>
  <c r="S15"/>
  <c r="T10"/>
  <c r="AA10"/>
  <c r="K23" i="94" s="1"/>
  <c r="S18" i="156"/>
  <c r="S11"/>
  <c r="S10"/>
  <c r="U36" i="142"/>
  <c r="U30"/>
  <c r="U33"/>
  <c r="U40"/>
  <c r="U32"/>
  <c r="U38"/>
  <c r="U41"/>
  <c r="U31"/>
  <c r="U37"/>
  <c r="U39"/>
  <c r="U35"/>
  <c r="E15" i="146"/>
  <c r="D19" i="140"/>
  <c r="D12"/>
  <c r="F16" i="146"/>
  <c r="E18" i="140"/>
  <c r="E11"/>
  <c r="B16" i="146"/>
  <c r="A18" i="140"/>
  <c r="A11"/>
  <c r="C14" i="146"/>
  <c r="B17" i="140"/>
  <c r="B10"/>
  <c r="D17" i="146"/>
  <c r="C16" i="140"/>
  <c r="C9"/>
  <c r="F14" i="146"/>
  <c r="E17" i="140"/>
  <c r="E10"/>
  <c r="B14" i="146"/>
  <c r="A17" i="140"/>
  <c r="A10"/>
  <c r="C17" i="146"/>
  <c r="B16" i="140"/>
  <c r="B9"/>
  <c r="E16" i="146"/>
  <c r="D11" i="140"/>
  <c r="D18"/>
  <c r="E14" i="146"/>
  <c r="D17" i="140"/>
  <c r="D10"/>
  <c r="B17" i="146"/>
  <c r="A16" i="140"/>
  <c r="A9"/>
  <c r="D15" i="146"/>
  <c r="C19" i="140"/>
  <c r="C12"/>
  <c r="C15" i="146"/>
  <c r="B19" i="140"/>
  <c r="B12"/>
  <c r="D16" i="146"/>
  <c r="C18" i="140"/>
  <c r="C11"/>
  <c r="F17" i="146"/>
  <c r="E16" i="140"/>
  <c r="E9"/>
  <c r="F15" i="146"/>
  <c r="E19" i="140"/>
  <c r="E12"/>
  <c r="B15" i="146"/>
  <c r="A19" i="140"/>
  <c r="A12"/>
  <c r="C16" i="146"/>
  <c r="B11" i="140"/>
  <c r="B18"/>
  <c r="D14" i="146"/>
  <c r="C17" i="140"/>
  <c r="C10"/>
  <c r="E17" i="146"/>
  <c r="D16" i="140"/>
  <c r="D9"/>
  <c r="B36" i="141"/>
  <c r="B16"/>
  <c r="A36"/>
  <c r="A16"/>
  <c r="U25" i="152"/>
  <c r="U26"/>
  <c r="U23"/>
  <c r="U27"/>
  <c r="U30"/>
  <c r="AB40" i="89"/>
  <c r="P28" i="144" s="1"/>
  <c r="AB38" i="89"/>
  <c r="P26" i="144" s="1"/>
  <c r="T33" i="89"/>
  <c r="T35"/>
  <c r="T36"/>
  <c r="T39"/>
  <c r="T17"/>
  <c r="S17" i="156"/>
  <c r="T17"/>
  <c r="T50" i="89"/>
  <c r="T18"/>
  <c r="T21"/>
  <c r="T43"/>
  <c r="AB50"/>
  <c r="P15" i="144" s="1"/>
  <c r="S35" i="89"/>
  <c r="AB35" s="1"/>
  <c r="P29" i="144" s="1"/>
  <c r="T12" i="89"/>
  <c r="T38"/>
  <c r="AA9"/>
  <c r="S32"/>
  <c r="T9"/>
  <c r="T37"/>
  <c r="T49"/>
  <c r="T42"/>
  <c r="T14"/>
  <c r="T19"/>
  <c r="T20"/>
  <c r="T23"/>
  <c r="T26"/>
  <c r="T11"/>
  <c r="S34"/>
  <c r="AB34" s="1"/>
  <c r="P19" i="144" s="1"/>
  <c r="T22" i="89"/>
  <c r="T27"/>
  <c r="S36"/>
  <c r="AB36" s="1"/>
  <c r="P32" i="144" s="1"/>
  <c r="T13" i="89"/>
  <c r="AA28"/>
  <c r="T28"/>
  <c r="S33"/>
  <c r="AB33" s="1"/>
  <c r="P22" i="144" s="1"/>
  <c r="T10" i="89"/>
  <c r="T34"/>
  <c r="T41"/>
  <c r="AA32"/>
  <c r="O23" i="144" s="1"/>
  <c r="T32" i="89"/>
  <c r="AA51"/>
  <c r="T51"/>
  <c r="T40"/>
  <c r="A6" i="13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U42" i="139" l="1"/>
  <c r="U44"/>
  <c r="U52"/>
  <c r="U55"/>
  <c r="U45"/>
  <c r="U56"/>
  <c r="U49"/>
  <c r="U51"/>
  <c r="U57"/>
  <c r="U46"/>
  <c r="U53"/>
  <c r="U54"/>
  <c r="U47"/>
  <c r="U48"/>
  <c r="U50"/>
  <c r="U43"/>
  <c r="U41"/>
  <c r="U40"/>
  <c r="U39"/>
  <c r="U38"/>
  <c r="U37"/>
  <c r="U36"/>
  <c r="E27" i="123"/>
  <c r="E15"/>
  <c r="C26"/>
  <c r="C14"/>
  <c r="C29"/>
  <c r="C17"/>
  <c r="E28"/>
  <c r="E16"/>
  <c r="A28"/>
  <c r="A16"/>
  <c r="B27"/>
  <c r="B15"/>
  <c r="D26"/>
  <c r="D14"/>
  <c r="E25"/>
  <c r="E13"/>
  <c r="A25"/>
  <c r="A13"/>
  <c r="C24"/>
  <c r="C12"/>
  <c r="D23"/>
  <c r="D11"/>
  <c r="E22"/>
  <c r="E10"/>
  <c r="A22"/>
  <c r="A10"/>
  <c r="B21"/>
  <c r="B9"/>
  <c r="B29"/>
  <c r="B17"/>
  <c r="D25"/>
  <c r="D13"/>
  <c r="B24"/>
  <c r="B12"/>
  <c r="C23"/>
  <c r="C11"/>
  <c r="D22"/>
  <c r="D10"/>
  <c r="E21"/>
  <c r="E9"/>
  <c r="A21"/>
  <c r="A9"/>
  <c r="A17"/>
  <c r="A29"/>
  <c r="C16"/>
  <c r="C28"/>
  <c r="B14"/>
  <c r="B26"/>
  <c r="A12"/>
  <c r="A24"/>
  <c r="D9"/>
  <c r="D21"/>
  <c r="D28"/>
  <c r="D16"/>
  <c r="A27"/>
  <c r="A15"/>
  <c r="E17"/>
  <c r="E29"/>
  <c r="D15"/>
  <c r="D27"/>
  <c r="C13"/>
  <c r="C25"/>
  <c r="E12"/>
  <c r="E24"/>
  <c r="B11"/>
  <c r="B23"/>
  <c r="C10"/>
  <c r="C22"/>
  <c r="D17"/>
  <c r="D29"/>
  <c r="B28"/>
  <c r="B16"/>
  <c r="C15"/>
  <c r="C27"/>
  <c r="E26"/>
  <c r="E14"/>
  <c r="A14"/>
  <c r="A26"/>
  <c r="B25"/>
  <c r="B13"/>
  <c r="D12"/>
  <c r="D24"/>
  <c r="E23"/>
  <c r="E11"/>
  <c r="A23"/>
  <c r="A11"/>
  <c r="B10"/>
  <c r="B22"/>
  <c r="C9"/>
  <c r="C21"/>
  <c r="A36" i="122"/>
  <c r="A20"/>
  <c r="A19"/>
  <c r="A35"/>
  <c r="A34"/>
  <c r="A18"/>
  <c r="A33"/>
  <c r="A17"/>
  <c r="A16"/>
  <c r="A32"/>
  <c r="A15"/>
  <c r="A31"/>
  <c r="A30"/>
  <c r="A14"/>
  <c r="U49" i="89"/>
  <c r="U37"/>
  <c r="U36"/>
  <c r="U33"/>
  <c r="U51"/>
  <c r="AB51"/>
  <c r="U34"/>
  <c r="U42"/>
  <c r="U38"/>
  <c r="U50"/>
  <c r="U40"/>
  <c r="U35"/>
  <c r="U43"/>
  <c r="U39"/>
  <c r="U32"/>
  <c r="AB32"/>
  <c r="P23" i="144" s="1"/>
  <c r="U41" i="89"/>
  <c r="A6" i="133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6" i="132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6" i="129"/>
  <c r="A9" i="86" s="1"/>
  <c r="B17" i="93" s="1"/>
  <c r="B6" i="129"/>
  <c r="B9" i="86" s="1"/>
  <c r="C17" i="93" s="1"/>
  <c r="C6" i="129"/>
  <c r="C9" i="86" s="1"/>
  <c r="D17" i="93" s="1"/>
  <c r="D6" i="129"/>
  <c r="D9" i="86" s="1"/>
  <c r="E17" i="93" s="1"/>
  <c r="E6" i="129"/>
  <c r="E9" i="86" s="1"/>
  <c r="F17" i="93" s="1"/>
  <c r="A7" i="129"/>
  <c r="A10" i="86" s="1"/>
  <c r="B14" i="93" s="1"/>
  <c r="B7" i="129"/>
  <c r="B10" i="86" s="1"/>
  <c r="C14" i="93" s="1"/>
  <c r="C7" i="129"/>
  <c r="C10" i="86" s="1"/>
  <c r="D14" i="93" s="1"/>
  <c r="D7" i="129"/>
  <c r="D10" i="86" s="1"/>
  <c r="E14" i="93" s="1"/>
  <c r="E7" i="129"/>
  <c r="E10" i="86" s="1"/>
  <c r="F14" i="93" s="1"/>
  <c r="A8" i="129"/>
  <c r="A11" i="86" s="1"/>
  <c r="B12" i="93" s="1"/>
  <c r="B8" i="129"/>
  <c r="B11" i="86" s="1"/>
  <c r="C12" i="93" s="1"/>
  <c r="C8" i="129"/>
  <c r="C11" i="86" s="1"/>
  <c r="D12" i="93" s="1"/>
  <c r="D8" i="129"/>
  <c r="D11" i="86" s="1"/>
  <c r="E12" i="93" s="1"/>
  <c r="E8" i="129"/>
  <c r="E11" i="86" s="1"/>
  <c r="F12" i="93" s="1"/>
  <c r="A9" i="129"/>
  <c r="A12" i="86" s="1"/>
  <c r="B22" i="93" s="1"/>
  <c r="B9" i="129"/>
  <c r="B12" i="86" s="1"/>
  <c r="C22" i="93" s="1"/>
  <c r="C9" i="129"/>
  <c r="C12" i="86" s="1"/>
  <c r="D22" i="93" s="1"/>
  <c r="D9" i="129"/>
  <c r="D12" i="86" s="1"/>
  <c r="E22" i="93" s="1"/>
  <c r="E9" i="129"/>
  <c r="E12" i="86" s="1"/>
  <c r="F22" i="93" s="1"/>
  <c r="A10" i="129"/>
  <c r="A13" i="86" s="1"/>
  <c r="B15" i="93" s="1"/>
  <c r="B10" i="129"/>
  <c r="B13" i="86" s="1"/>
  <c r="C15" i="93" s="1"/>
  <c r="C10" i="129"/>
  <c r="C13" i="86" s="1"/>
  <c r="D15" i="93" s="1"/>
  <c r="D10" i="129"/>
  <c r="D13" i="86" s="1"/>
  <c r="E15" i="93" s="1"/>
  <c r="E10" i="129"/>
  <c r="E13" i="86" s="1"/>
  <c r="F15" i="93" s="1"/>
  <c r="A11" i="129"/>
  <c r="A14" i="86" s="1"/>
  <c r="B18" i="93" s="1"/>
  <c r="B11" i="129"/>
  <c r="B14" i="86" s="1"/>
  <c r="C18" i="93" s="1"/>
  <c r="C11" i="129"/>
  <c r="C14" i="86" s="1"/>
  <c r="D18" i="93" s="1"/>
  <c r="D11" i="129"/>
  <c r="D14" i="86" s="1"/>
  <c r="E18" i="93" s="1"/>
  <c r="E11" i="129"/>
  <c r="E14" i="86" s="1"/>
  <c r="F18" i="93" s="1"/>
  <c r="A12" i="129"/>
  <c r="A15" i="86" s="1"/>
  <c r="B16" i="93" s="1"/>
  <c r="B12" i="129"/>
  <c r="B15" i="86" s="1"/>
  <c r="C16" i="93" s="1"/>
  <c r="C12" i="129"/>
  <c r="C15" i="86" s="1"/>
  <c r="D16" i="93" s="1"/>
  <c r="D12" i="129"/>
  <c r="D15" i="86" s="1"/>
  <c r="E16" i="93" s="1"/>
  <c r="E12" i="129"/>
  <c r="E15" i="86" s="1"/>
  <c r="F16" i="93" s="1"/>
  <c r="A13" i="129"/>
  <c r="A16" i="86" s="1"/>
  <c r="B21" i="93" s="1"/>
  <c r="B13" i="129"/>
  <c r="B16" i="86" s="1"/>
  <c r="C21" i="93" s="1"/>
  <c r="C13" i="129"/>
  <c r="C16" i="86" s="1"/>
  <c r="D21" i="93" s="1"/>
  <c r="D13" i="129"/>
  <c r="D16" i="86" s="1"/>
  <c r="E21" i="93" s="1"/>
  <c r="E13" i="129"/>
  <c r="E16" i="86" s="1"/>
  <c r="F21" i="93" s="1"/>
  <c r="A14" i="129"/>
  <c r="A17" i="86" s="1"/>
  <c r="B13" i="93" s="1"/>
  <c r="B14" i="129"/>
  <c r="B17" i="86" s="1"/>
  <c r="C13" i="93" s="1"/>
  <c r="C14" i="129"/>
  <c r="C17" i="86" s="1"/>
  <c r="D13" i="93" s="1"/>
  <c r="D14" i="129"/>
  <c r="D17" i="86" s="1"/>
  <c r="E13" i="93" s="1"/>
  <c r="E14" i="129"/>
  <c r="E17" i="86" s="1"/>
  <c r="F13" i="93" s="1"/>
  <c r="A15" i="129"/>
  <c r="A18" i="86" s="1"/>
  <c r="B19" i="93" s="1"/>
  <c r="B15" i="129"/>
  <c r="B18" i="86" s="1"/>
  <c r="C19" i="93" s="1"/>
  <c r="C15" i="129"/>
  <c r="C18" i="86" s="1"/>
  <c r="D19" i="93" s="1"/>
  <c r="D15" i="129"/>
  <c r="D18" i="86" s="1"/>
  <c r="E19" i="93" s="1"/>
  <c r="E15" i="129"/>
  <c r="E18" i="86" s="1"/>
  <c r="F19" i="93" s="1"/>
  <c r="A16" i="129"/>
  <c r="A19" i="86" s="1"/>
  <c r="B20" i="93" s="1"/>
  <c r="B16" i="129"/>
  <c r="B19" i="86" s="1"/>
  <c r="C20" i="93" s="1"/>
  <c r="C16" i="129"/>
  <c r="C19" i="86" s="1"/>
  <c r="D20" i="93" s="1"/>
  <c r="D16" i="129"/>
  <c r="D19" i="86" s="1"/>
  <c r="E20" i="93" s="1"/>
  <c r="E16" i="129"/>
  <c r="E19" i="86" s="1"/>
  <c r="F20" i="93" s="1"/>
  <c r="J4" i="149"/>
  <c r="P2"/>
  <c r="J4" i="150"/>
  <c r="P2"/>
  <c r="D27" i="89" l="1"/>
  <c r="D50"/>
  <c r="B49"/>
  <c r="B26"/>
  <c r="E48"/>
  <c r="E25"/>
  <c r="A48"/>
  <c r="A25"/>
  <c r="B47"/>
  <c r="B24"/>
  <c r="C46"/>
  <c r="C23"/>
  <c r="D45"/>
  <c r="D22"/>
  <c r="E44"/>
  <c r="E21"/>
  <c r="A44"/>
  <c r="A21"/>
  <c r="B43"/>
  <c r="B20"/>
  <c r="C42"/>
  <c r="C19"/>
  <c r="D41"/>
  <c r="D18"/>
  <c r="E40"/>
  <c r="E17"/>
  <c r="A40"/>
  <c r="A17"/>
  <c r="C39"/>
  <c r="C16"/>
  <c r="D38"/>
  <c r="D15"/>
  <c r="E37"/>
  <c r="E14"/>
  <c r="A37"/>
  <c r="A14"/>
  <c r="B36"/>
  <c r="B13"/>
  <c r="C35"/>
  <c r="C12"/>
  <c r="D34"/>
  <c r="D11"/>
  <c r="E33"/>
  <c r="E10"/>
  <c r="A33"/>
  <c r="A10"/>
  <c r="B32"/>
  <c r="B9"/>
  <c r="C30" i="139"/>
  <c r="C56"/>
  <c r="D29"/>
  <c r="D55"/>
  <c r="E28"/>
  <c r="E54"/>
  <c r="A28"/>
  <c r="A54"/>
  <c r="B27"/>
  <c r="B53"/>
  <c r="C26"/>
  <c r="C52"/>
  <c r="D25"/>
  <c r="D51"/>
  <c r="E24"/>
  <c r="E50"/>
  <c r="A24"/>
  <c r="A50"/>
  <c r="B23"/>
  <c r="B49"/>
  <c r="C22"/>
  <c r="C48"/>
  <c r="D21"/>
  <c r="D47"/>
  <c r="E20"/>
  <c r="E46"/>
  <c r="A20"/>
  <c r="A46"/>
  <c r="B19"/>
  <c r="B45"/>
  <c r="C18"/>
  <c r="C44"/>
  <c r="E17"/>
  <c r="E43"/>
  <c r="A17"/>
  <c r="A43"/>
  <c r="B16"/>
  <c r="B42"/>
  <c r="C15"/>
  <c r="C41"/>
  <c r="D14"/>
  <c r="D40"/>
  <c r="E13"/>
  <c r="E39"/>
  <c r="A13"/>
  <c r="A39"/>
  <c r="B12"/>
  <c r="B38"/>
  <c r="C11"/>
  <c r="C37"/>
  <c r="D10"/>
  <c r="D36"/>
  <c r="E9"/>
  <c r="E35"/>
  <c r="A9"/>
  <c r="A35"/>
  <c r="C50" i="89"/>
  <c r="C27"/>
  <c r="E49"/>
  <c r="E26"/>
  <c r="A49"/>
  <c r="A26"/>
  <c r="D48"/>
  <c r="D25"/>
  <c r="E47"/>
  <c r="E24"/>
  <c r="A47"/>
  <c r="A24"/>
  <c r="B46"/>
  <c r="B23"/>
  <c r="C45"/>
  <c r="C22"/>
  <c r="D44"/>
  <c r="D21"/>
  <c r="E43"/>
  <c r="E20"/>
  <c r="A43"/>
  <c r="A20"/>
  <c r="B42"/>
  <c r="B19"/>
  <c r="C41"/>
  <c r="C18"/>
  <c r="D40"/>
  <c r="D17"/>
  <c r="B39"/>
  <c r="B16"/>
  <c r="C38"/>
  <c r="C15"/>
  <c r="D37"/>
  <c r="D14"/>
  <c r="E36"/>
  <c r="E13"/>
  <c r="A36"/>
  <c r="A13"/>
  <c r="B35"/>
  <c r="B12"/>
  <c r="C34"/>
  <c r="C11"/>
  <c r="D33"/>
  <c r="D10"/>
  <c r="E32"/>
  <c r="E9"/>
  <c r="A9"/>
  <c r="A32"/>
  <c r="B30" i="139"/>
  <c r="B56"/>
  <c r="C29"/>
  <c r="C55"/>
  <c r="D28"/>
  <c r="D54"/>
  <c r="E27"/>
  <c r="E53"/>
  <c r="A27"/>
  <c r="A53"/>
  <c r="B26"/>
  <c r="B52"/>
  <c r="C25"/>
  <c r="C51"/>
  <c r="D24"/>
  <c r="D50"/>
  <c r="E23"/>
  <c r="E49"/>
  <c r="A23"/>
  <c r="A49"/>
  <c r="B22"/>
  <c r="B48"/>
  <c r="C21"/>
  <c r="C47"/>
  <c r="D20"/>
  <c r="D46"/>
  <c r="E19"/>
  <c r="E45"/>
  <c r="A19"/>
  <c r="A45"/>
  <c r="B18"/>
  <c r="B44"/>
  <c r="D17"/>
  <c r="D43"/>
  <c r="E16"/>
  <c r="E42"/>
  <c r="A16"/>
  <c r="A42"/>
  <c r="B15"/>
  <c r="B41"/>
  <c r="C14"/>
  <c r="C40"/>
  <c r="D13"/>
  <c r="D39"/>
  <c r="E12"/>
  <c r="E38"/>
  <c r="A12"/>
  <c r="A38"/>
  <c r="B11"/>
  <c r="B37"/>
  <c r="C10"/>
  <c r="C36"/>
  <c r="D9"/>
  <c r="D35"/>
  <c r="B50" i="89"/>
  <c r="B27"/>
  <c r="D49"/>
  <c r="D26"/>
  <c r="C48"/>
  <c r="C25"/>
  <c r="D47"/>
  <c r="D24"/>
  <c r="E46"/>
  <c r="E23"/>
  <c r="A46"/>
  <c r="A23"/>
  <c r="B45"/>
  <c r="B22"/>
  <c r="C44"/>
  <c r="C21"/>
  <c r="D43"/>
  <c r="D20"/>
  <c r="E42"/>
  <c r="E19"/>
  <c r="A42"/>
  <c r="A19"/>
  <c r="B41"/>
  <c r="B18"/>
  <c r="C40"/>
  <c r="C17"/>
  <c r="E39"/>
  <c r="E16"/>
  <c r="A39"/>
  <c r="A16"/>
  <c r="B38"/>
  <c r="B15"/>
  <c r="C37"/>
  <c r="C14"/>
  <c r="D36"/>
  <c r="D13"/>
  <c r="E35"/>
  <c r="E12"/>
  <c r="A35"/>
  <c r="A12"/>
  <c r="B34"/>
  <c r="B11"/>
  <c r="C33"/>
  <c r="C10"/>
  <c r="D32"/>
  <c r="D9"/>
  <c r="E56" i="139"/>
  <c r="E30"/>
  <c r="A56"/>
  <c r="A30"/>
  <c r="B55"/>
  <c r="B29"/>
  <c r="C54"/>
  <c r="C28"/>
  <c r="D53"/>
  <c r="D27"/>
  <c r="E52"/>
  <c r="E26"/>
  <c r="A52"/>
  <c r="A26"/>
  <c r="B51"/>
  <c r="B25"/>
  <c r="C50"/>
  <c r="C24"/>
  <c r="D49"/>
  <c r="D23"/>
  <c r="E48"/>
  <c r="E22"/>
  <c r="A48"/>
  <c r="A22"/>
  <c r="B47"/>
  <c r="B21"/>
  <c r="C46"/>
  <c r="C20"/>
  <c r="D45"/>
  <c r="D19"/>
  <c r="E44"/>
  <c r="E18"/>
  <c r="A44"/>
  <c r="A18"/>
  <c r="C43"/>
  <c r="C17"/>
  <c r="D42"/>
  <c r="D16"/>
  <c r="E41"/>
  <c r="E15"/>
  <c r="A41"/>
  <c r="A15"/>
  <c r="B40"/>
  <c r="B14"/>
  <c r="C39"/>
  <c r="C13"/>
  <c r="D38"/>
  <c r="D12"/>
  <c r="E37"/>
  <c r="E11"/>
  <c r="A37"/>
  <c r="A11"/>
  <c r="B36"/>
  <c r="B10"/>
  <c r="C35"/>
  <c r="C9"/>
  <c r="E27" i="89"/>
  <c r="E50"/>
  <c r="A50"/>
  <c r="A27"/>
  <c r="C49"/>
  <c r="C26"/>
  <c r="B48"/>
  <c r="B25"/>
  <c r="C47"/>
  <c r="C24"/>
  <c r="D46"/>
  <c r="D23"/>
  <c r="E45"/>
  <c r="E22"/>
  <c r="A45"/>
  <c r="A22"/>
  <c r="B44"/>
  <c r="B21"/>
  <c r="C43"/>
  <c r="C20"/>
  <c r="D42"/>
  <c r="D19"/>
  <c r="E41"/>
  <c r="E18"/>
  <c r="A41"/>
  <c r="A18"/>
  <c r="B40"/>
  <c r="B17"/>
  <c r="D39"/>
  <c r="D16"/>
  <c r="E38"/>
  <c r="E15"/>
  <c r="A38"/>
  <c r="A15"/>
  <c r="B37"/>
  <c r="B14"/>
  <c r="C36"/>
  <c r="C13"/>
  <c r="D35"/>
  <c r="D12"/>
  <c r="E34"/>
  <c r="E11"/>
  <c r="A34"/>
  <c r="A11"/>
  <c r="B33"/>
  <c r="B10"/>
  <c r="C32"/>
  <c r="C9"/>
  <c r="D30" i="139"/>
  <c r="D56"/>
  <c r="E29"/>
  <c r="E55"/>
  <c r="A29"/>
  <c r="A55"/>
  <c r="B28"/>
  <c r="B54"/>
  <c r="C27"/>
  <c r="C53"/>
  <c r="D26"/>
  <c r="D52"/>
  <c r="E25"/>
  <c r="E51"/>
  <c r="A25"/>
  <c r="A51"/>
  <c r="B24"/>
  <c r="B50"/>
  <c r="C23"/>
  <c r="C49"/>
  <c r="D22"/>
  <c r="D48"/>
  <c r="E21"/>
  <c r="E47"/>
  <c r="A21"/>
  <c r="A47"/>
  <c r="B20"/>
  <c r="B46"/>
  <c r="C19"/>
  <c r="C45"/>
  <c r="D18"/>
  <c r="D44"/>
  <c r="B17"/>
  <c r="B43"/>
  <c r="C16"/>
  <c r="C42"/>
  <c r="D15"/>
  <c r="D41"/>
  <c r="E14"/>
  <c r="E40"/>
  <c r="A14"/>
  <c r="A40"/>
  <c r="B13"/>
  <c r="B39"/>
  <c r="C12"/>
  <c r="C38"/>
  <c r="D11"/>
  <c r="D37"/>
  <c r="E10"/>
  <c r="E36"/>
  <c r="A10"/>
  <c r="A36"/>
  <c r="B9"/>
  <c r="B35"/>
  <c r="F4" i="131"/>
  <c r="K10" i="155" l="1"/>
  <c r="G10"/>
  <c r="A7"/>
  <c r="K10" i="154"/>
  <c r="A7"/>
  <c r="G27" i="141" l="1"/>
  <c r="G19" i="123"/>
  <c r="W30"/>
  <c r="K20" i="120" s="1"/>
  <c r="C30" i="123"/>
  <c r="F25" i="144"/>
  <c r="F29"/>
  <c r="F23"/>
  <c r="F26"/>
  <c r="F21"/>
  <c r="F24"/>
  <c r="F19"/>
  <c r="F31"/>
  <c r="F18"/>
  <c r="F15"/>
  <c r="F27"/>
  <c r="F30"/>
  <c r="F32"/>
  <c r="F16"/>
  <c r="F17"/>
  <c r="F14"/>
  <c r="F20"/>
  <c r="A7" i="148"/>
  <c r="I9" i="139"/>
  <c r="O9"/>
  <c r="P9" s="1"/>
  <c r="Y9" s="1"/>
  <c r="Z9"/>
  <c r="I35"/>
  <c r="X35" s="1"/>
  <c r="O35"/>
  <c r="P35" s="1"/>
  <c r="Y35" s="1"/>
  <c r="M34" i="148" s="1"/>
  <c r="Z35" i="139"/>
  <c r="G27" i="142"/>
  <c r="I29"/>
  <c r="X29" s="1"/>
  <c r="L20" i="154" s="1"/>
  <c r="O29" i="142"/>
  <c r="P29" s="1"/>
  <c r="Z29"/>
  <c r="N20" i="154" s="1"/>
  <c r="I9" i="142"/>
  <c r="X9" s="1"/>
  <c r="G20" i="154" s="1"/>
  <c r="O9" i="142"/>
  <c r="P9" s="1"/>
  <c r="Z9"/>
  <c r="I20" i="154" s="1"/>
  <c r="K10" i="147"/>
  <c r="A7"/>
  <c r="I9" i="141"/>
  <c r="X9" s="1"/>
  <c r="G30" i="147" s="1"/>
  <c r="O9" i="141"/>
  <c r="P9" s="1"/>
  <c r="Z9"/>
  <c r="I30" i="147" s="1"/>
  <c r="I29" i="141"/>
  <c r="X29" s="1"/>
  <c r="L30" i="147" s="1"/>
  <c r="O29" i="141"/>
  <c r="P29" s="1"/>
  <c r="Y29" s="1"/>
  <c r="Z29"/>
  <c r="N30" i="147" s="1"/>
  <c r="K10" i="146"/>
  <c r="G10"/>
  <c r="A7"/>
  <c r="G14" i="140"/>
  <c r="I16"/>
  <c r="X16" s="1"/>
  <c r="L17" i="146" s="1"/>
  <c r="O16" i="140"/>
  <c r="P16" s="1"/>
  <c r="Y16" s="1"/>
  <c r="M17" i="146" s="1"/>
  <c r="Z16" i="140"/>
  <c r="N17" i="146" s="1"/>
  <c r="I9" i="140"/>
  <c r="X9" s="1"/>
  <c r="G17" i="146" s="1"/>
  <c r="O9" i="140"/>
  <c r="P9" s="1"/>
  <c r="I17"/>
  <c r="X17" s="1"/>
  <c r="L14" i="146" s="1"/>
  <c r="O17" i="140"/>
  <c r="I10"/>
  <c r="X10" s="1"/>
  <c r="G14" i="146" s="1"/>
  <c r="O10" i="140"/>
  <c r="P10" s="1"/>
  <c r="Y10" s="1"/>
  <c r="H14" i="146" s="1"/>
  <c r="I18" i="140"/>
  <c r="X18" s="1"/>
  <c r="L16" i="146" s="1"/>
  <c r="O18" i="140"/>
  <c r="P18" s="1"/>
  <c r="Y18" s="1"/>
  <c r="M16" i="146" s="1"/>
  <c r="I11" i="140"/>
  <c r="X11" s="1"/>
  <c r="G16" i="146" s="1"/>
  <c r="O11" i="140"/>
  <c r="P11" s="1"/>
  <c r="Y11" s="1"/>
  <c r="H16" i="146" s="1"/>
  <c r="I19" i="140"/>
  <c r="X19" s="1"/>
  <c r="L15" i="146" s="1"/>
  <c r="O19" i="140"/>
  <c r="I12"/>
  <c r="X12" s="1"/>
  <c r="G15" i="146" s="1"/>
  <c r="O12" i="140"/>
  <c r="P12" s="1"/>
  <c r="Y12" s="1"/>
  <c r="H15" i="146" s="1"/>
  <c r="Z9" i="140"/>
  <c r="K10" i="145"/>
  <c r="G10"/>
  <c r="I21" i="123"/>
  <c r="X21" s="1"/>
  <c r="L14" i="145" s="1"/>
  <c r="O21" i="123"/>
  <c r="P21" s="1"/>
  <c r="Y21" s="1"/>
  <c r="M14" i="145" s="1"/>
  <c r="Z21" i="123"/>
  <c r="N14" i="145" s="1"/>
  <c r="I9" i="123"/>
  <c r="X9" s="1"/>
  <c r="G14" i="145" s="1"/>
  <c r="O9" i="123"/>
  <c r="P9" s="1"/>
  <c r="K16" i="120"/>
  <c r="Z9" i="123"/>
  <c r="I14" i="145" s="1"/>
  <c r="A7"/>
  <c r="K10" i="144"/>
  <c r="G10"/>
  <c r="I9" i="86"/>
  <c r="X9" s="1"/>
  <c r="G17" i="93" s="1"/>
  <c r="O9" i="86"/>
  <c r="P9" s="1"/>
  <c r="Z9"/>
  <c r="I17" i="93" s="1"/>
  <c r="I10" i="86"/>
  <c r="X10" s="1"/>
  <c r="G14" i="93" s="1"/>
  <c r="O10" i="86"/>
  <c r="P10" s="1"/>
  <c r="Y10" s="1"/>
  <c r="H14" i="93" s="1"/>
  <c r="I11" i="86"/>
  <c r="X11" s="1"/>
  <c r="G12" i="93" s="1"/>
  <c r="O11" i="86"/>
  <c r="P11" s="1"/>
  <c r="Y11" s="1"/>
  <c r="H12" i="93" s="1"/>
  <c r="I12" i="86"/>
  <c r="X12" s="1"/>
  <c r="G22" i="93" s="1"/>
  <c r="O12" i="86"/>
  <c r="P12" s="1"/>
  <c r="Y12" s="1"/>
  <c r="H22" i="93" s="1"/>
  <c r="I13" i="86"/>
  <c r="X13" s="1"/>
  <c r="G15" i="93" s="1"/>
  <c r="O13" i="86"/>
  <c r="P13" s="1"/>
  <c r="Y13" s="1"/>
  <c r="H15" i="93" s="1"/>
  <c r="I14" i="86"/>
  <c r="X14" s="1"/>
  <c r="G18" i="93" s="1"/>
  <c r="O14" i="86"/>
  <c r="P14" s="1"/>
  <c r="Y14" s="1"/>
  <c r="H18" i="93" s="1"/>
  <c r="I15" i="86"/>
  <c r="X15" s="1"/>
  <c r="G16" i="93" s="1"/>
  <c r="O15" i="86"/>
  <c r="P15" s="1"/>
  <c r="Y15" s="1"/>
  <c r="H16" i="93" s="1"/>
  <c r="I16" i="86"/>
  <c r="X16" s="1"/>
  <c r="G21" i="93" s="1"/>
  <c r="O16" i="86"/>
  <c r="P16" s="1"/>
  <c r="Y16" s="1"/>
  <c r="H21" i="93" s="1"/>
  <c r="I17" i="86"/>
  <c r="X17" s="1"/>
  <c r="G13" i="93" s="1"/>
  <c r="O17" i="86"/>
  <c r="P17" s="1"/>
  <c r="Y17" s="1"/>
  <c r="H13" i="93" s="1"/>
  <c r="I18" i="86"/>
  <c r="X18" s="1"/>
  <c r="G19" i="93" s="1"/>
  <c r="O18" i="86"/>
  <c r="P18" s="1"/>
  <c r="Y18" s="1"/>
  <c r="H19" i="93" s="1"/>
  <c r="I19" i="86"/>
  <c r="X19" s="1"/>
  <c r="G20" i="93" s="1"/>
  <c r="O19" i="86"/>
  <c r="P19" s="1"/>
  <c r="Y19" s="1"/>
  <c r="H20" i="93" s="1"/>
  <c r="I20" i="86"/>
  <c r="X20" s="1"/>
  <c r="O20"/>
  <c r="P20" s="1"/>
  <c r="Y20" s="1"/>
  <c r="Z20"/>
  <c r="F11" i="142"/>
  <c r="W11" s="1"/>
  <c r="U5"/>
  <c r="F9" i="141"/>
  <c r="W9" s="1"/>
  <c r="U5"/>
  <c r="F9" i="140"/>
  <c r="W9" s="1"/>
  <c r="U5"/>
  <c r="I9" i="122"/>
  <c r="X9" s="1"/>
  <c r="O9"/>
  <c r="P9" s="1"/>
  <c r="Y9" s="1"/>
  <c r="I25"/>
  <c r="X25" s="1"/>
  <c r="O25"/>
  <c r="P25" s="1"/>
  <c r="Y25" s="1"/>
  <c r="I10"/>
  <c r="O10"/>
  <c r="P10" s="1"/>
  <c r="I26"/>
  <c r="O26"/>
  <c r="P26" s="1"/>
  <c r="I11"/>
  <c r="O11"/>
  <c r="P11" s="1"/>
  <c r="I27"/>
  <c r="O27"/>
  <c r="P27" s="1"/>
  <c r="I12"/>
  <c r="O12"/>
  <c r="P12" s="1"/>
  <c r="I28"/>
  <c r="O28"/>
  <c r="P28" s="1"/>
  <c r="I13"/>
  <c r="O13"/>
  <c r="P13" s="1"/>
  <c r="I29"/>
  <c r="O29"/>
  <c r="P29" s="1"/>
  <c r="I14"/>
  <c r="O14"/>
  <c r="P14" s="1"/>
  <c r="Y14" s="1"/>
  <c r="H22" i="120" s="1"/>
  <c r="I30" i="122"/>
  <c r="O30"/>
  <c r="P30" s="1"/>
  <c r="Y30" s="1"/>
  <c r="M22" i="120" s="1"/>
  <c r="I15" i="122"/>
  <c r="O15"/>
  <c r="P15" s="1"/>
  <c r="I31"/>
  <c r="O31"/>
  <c r="P31" s="1"/>
  <c r="I16"/>
  <c r="O16"/>
  <c r="P16" s="1"/>
  <c r="I32"/>
  <c r="O32"/>
  <c r="P32" s="1"/>
  <c r="I17"/>
  <c r="O17"/>
  <c r="P17" s="1"/>
  <c r="I33"/>
  <c r="O33"/>
  <c r="P33" s="1"/>
  <c r="I18"/>
  <c r="O18"/>
  <c r="P18" s="1"/>
  <c r="I34"/>
  <c r="O34"/>
  <c r="P34" s="1"/>
  <c r="I19"/>
  <c r="O19"/>
  <c r="P19" s="1"/>
  <c r="I35"/>
  <c r="O35"/>
  <c r="P35" s="1"/>
  <c r="I20"/>
  <c r="O20"/>
  <c r="P20" s="1"/>
  <c r="I36"/>
  <c r="O36"/>
  <c r="P36" s="1"/>
  <c r="I21"/>
  <c r="X21" s="1"/>
  <c r="O21"/>
  <c r="P21" s="1"/>
  <c r="Y21" s="1"/>
  <c r="I37"/>
  <c r="X37" s="1"/>
  <c r="O37"/>
  <c r="P37" s="1"/>
  <c r="Y37" s="1"/>
  <c r="G7" i="139"/>
  <c r="U5"/>
  <c r="W31"/>
  <c r="W57"/>
  <c r="W9" i="86"/>
  <c r="W10"/>
  <c r="W11"/>
  <c r="W12"/>
  <c r="W13"/>
  <c r="W14"/>
  <c r="W15"/>
  <c r="W16"/>
  <c r="W17"/>
  <c r="W18"/>
  <c r="W19"/>
  <c r="W20"/>
  <c r="J4" i="138"/>
  <c r="P2"/>
  <c r="J4" i="137"/>
  <c r="F4"/>
  <c r="P2"/>
  <c r="J4" i="136"/>
  <c r="F4"/>
  <c r="P2"/>
  <c r="P2" i="135"/>
  <c r="P2" i="133"/>
  <c r="J4" i="132"/>
  <c r="F4"/>
  <c r="P2"/>
  <c r="F4" i="129"/>
  <c r="J2"/>
  <c r="J96" i="74"/>
  <c r="I96"/>
  <c r="J98"/>
  <c r="I98"/>
  <c r="J94"/>
  <c r="I94"/>
  <c r="J87"/>
  <c r="I87"/>
  <c r="J86"/>
  <c r="I86"/>
  <c r="J89"/>
  <c r="I89"/>
  <c r="J88"/>
  <c r="I88"/>
  <c r="J80"/>
  <c r="I80"/>
  <c r="J85"/>
  <c r="I85"/>
  <c r="J79"/>
  <c r="I79"/>
  <c r="J83"/>
  <c r="I83"/>
  <c r="J84"/>
  <c r="I84"/>
  <c r="J81"/>
  <c r="I81"/>
  <c r="J77"/>
  <c r="I77"/>
  <c r="J78"/>
  <c r="I78"/>
  <c r="J82"/>
  <c r="I82"/>
  <c r="J76"/>
  <c r="I76"/>
  <c r="J72"/>
  <c r="I72"/>
  <c r="J55"/>
  <c r="I55"/>
  <c r="J60"/>
  <c r="I60"/>
  <c r="J46"/>
  <c r="I46"/>
  <c r="J45"/>
  <c r="I45"/>
  <c r="J49"/>
  <c r="I49"/>
  <c r="J57"/>
  <c r="I57"/>
  <c r="J48"/>
  <c r="I48"/>
  <c r="J63"/>
  <c r="I63"/>
  <c r="J59"/>
  <c r="I59"/>
  <c r="J50"/>
  <c r="I50"/>
  <c r="J51"/>
  <c r="I51"/>
  <c r="J58"/>
  <c r="I58"/>
  <c r="J61"/>
  <c r="I61"/>
  <c r="J47"/>
  <c r="I47"/>
  <c r="J44"/>
  <c r="I44"/>
  <c r="J64"/>
  <c r="I64"/>
  <c r="J52"/>
  <c r="I52"/>
  <c r="J56"/>
  <c r="I56"/>
  <c r="J43"/>
  <c r="I43"/>
  <c r="J34"/>
  <c r="I34"/>
  <c r="W17" i="123"/>
  <c r="U5"/>
  <c r="W9"/>
  <c r="W10"/>
  <c r="Z37" i="122"/>
  <c r="Z21"/>
  <c r="U5"/>
  <c r="Z9"/>
  <c r="J28" i="74"/>
  <c r="I28"/>
  <c r="J29"/>
  <c r="I29"/>
  <c r="J37"/>
  <c r="I37"/>
  <c r="J40"/>
  <c r="I40"/>
  <c r="J31"/>
  <c r="I31"/>
  <c r="J25"/>
  <c r="I25"/>
  <c r="J35"/>
  <c r="I35"/>
  <c r="J33"/>
  <c r="I33"/>
  <c r="J26"/>
  <c r="I26"/>
  <c r="J42"/>
  <c r="I42"/>
  <c r="J24"/>
  <c r="I24"/>
  <c r="J30"/>
  <c r="I30"/>
  <c r="A7" i="120"/>
  <c r="J39" i="74"/>
  <c r="I39"/>
  <c r="J36"/>
  <c r="I36"/>
  <c r="J32"/>
  <c r="I32"/>
  <c r="J17"/>
  <c r="I17"/>
  <c r="J2"/>
  <c r="I2"/>
  <c r="I5"/>
  <c r="J5"/>
  <c r="I9"/>
  <c r="J9"/>
  <c r="I12"/>
  <c r="J12"/>
  <c r="J19"/>
  <c r="I19"/>
  <c r="J15"/>
  <c r="I15"/>
  <c r="J14"/>
  <c r="I14"/>
  <c r="J23"/>
  <c r="I23"/>
  <c r="J16"/>
  <c r="I16"/>
  <c r="J22"/>
  <c r="I22"/>
  <c r="J18"/>
  <c r="I18"/>
  <c r="J20"/>
  <c r="I20"/>
  <c r="J13"/>
  <c r="I13"/>
  <c r="J21"/>
  <c r="I21"/>
  <c r="J11"/>
  <c r="I11"/>
  <c r="J7"/>
  <c r="I7"/>
  <c r="J10"/>
  <c r="I10"/>
  <c r="J6"/>
  <c r="I6"/>
  <c r="J4"/>
  <c r="I4"/>
  <c r="G7" i="86"/>
  <c r="A7" i="94"/>
  <c r="G9" i="93"/>
  <c r="A7"/>
  <c r="U5" i="86"/>
  <c r="F15" i="122"/>
  <c r="W15" s="1"/>
  <c r="F10" i="139" l="1"/>
  <c r="F14"/>
  <c r="F18"/>
  <c r="W18" s="1"/>
  <c r="F22"/>
  <c r="W30"/>
  <c r="F11"/>
  <c r="F15"/>
  <c r="W15" s="1"/>
  <c r="F19"/>
  <c r="F23"/>
  <c r="W23" s="1"/>
  <c r="F12"/>
  <c r="W12" s="1"/>
  <c r="F16"/>
  <c r="W16" s="1"/>
  <c r="F20"/>
  <c r="W20" s="1"/>
  <c r="F24"/>
  <c r="W24" s="1"/>
  <c r="F13"/>
  <c r="W13" s="1"/>
  <c r="F17"/>
  <c r="W17" s="1"/>
  <c r="F21"/>
  <c r="W21" s="1"/>
  <c r="W29"/>
  <c r="W31" i="142"/>
  <c r="K13" i="154" s="1"/>
  <c r="W33" i="142"/>
  <c r="K27" i="154" s="1"/>
  <c r="W36" i="142"/>
  <c r="K15" i="154" s="1"/>
  <c r="W39" i="142"/>
  <c r="K17" i="154" s="1"/>
  <c r="W41" i="142"/>
  <c r="K25" i="154" s="1"/>
  <c r="W44" i="142"/>
  <c r="K14" i="154" s="1"/>
  <c r="W34" i="142"/>
  <c r="K22" i="154" s="1"/>
  <c r="W32" i="142"/>
  <c r="K18" i="154" s="1"/>
  <c r="W35" i="142"/>
  <c r="K16" i="154" s="1"/>
  <c r="W37" i="142"/>
  <c r="K21" i="154" s="1"/>
  <c r="W40" i="142"/>
  <c r="K28" i="154" s="1"/>
  <c r="W42" i="142"/>
  <c r="K24" i="154" s="1"/>
  <c r="W45" i="142"/>
  <c r="K29" i="154" s="1"/>
  <c r="W30" i="142"/>
  <c r="K23" i="154" s="1"/>
  <c r="W43" i="142"/>
  <c r="K19" i="154" s="1"/>
  <c r="W38" i="142"/>
  <c r="K26" i="154" s="1"/>
  <c r="X20" i="122"/>
  <c r="G20" i="120" s="1"/>
  <c r="X17" i="122"/>
  <c r="G19" i="120" s="1"/>
  <c r="X15" i="122"/>
  <c r="G15" i="120" s="1"/>
  <c r="X14" i="122"/>
  <c r="G22" i="120" s="1"/>
  <c r="X12" i="122"/>
  <c r="G18" i="120" s="1"/>
  <c r="X10" i="122"/>
  <c r="G25" i="120" s="1"/>
  <c r="Y36" i="122"/>
  <c r="M20" i="120" s="1"/>
  <c r="Y34" i="122"/>
  <c r="M24" i="120" s="1"/>
  <c r="Y33" i="122"/>
  <c r="M19" i="120" s="1"/>
  <c r="Y32" i="122"/>
  <c r="M21" i="120" s="1"/>
  <c r="Y29" i="122"/>
  <c r="M14" i="120" s="1"/>
  <c r="Y28" i="122"/>
  <c r="M18" i="120" s="1"/>
  <c r="Y27" i="122"/>
  <c r="M17" i="120" s="1"/>
  <c r="Y26" i="122"/>
  <c r="M25" i="120" s="1"/>
  <c r="M23"/>
  <c r="X19" i="122"/>
  <c r="G16" i="120" s="1"/>
  <c r="X16" i="122"/>
  <c r="G21" i="120" s="1"/>
  <c r="X11" i="122"/>
  <c r="G17" i="120" s="1"/>
  <c r="G23"/>
  <c r="Y35" i="122"/>
  <c r="M16" i="120" s="1"/>
  <c r="Y31" i="122"/>
  <c r="M15" i="120" s="1"/>
  <c r="I23"/>
  <c r="X36" i="122"/>
  <c r="L20" i="120" s="1"/>
  <c r="X35" i="122"/>
  <c r="L16" i="120" s="1"/>
  <c r="X34" i="122"/>
  <c r="L24" i="120" s="1"/>
  <c r="X33" i="122"/>
  <c r="L19" i="120" s="1"/>
  <c r="X32" i="122"/>
  <c r="L21" i="120" s="1"/>
  <c r="X31" i="122"/>
  <c r="L15" i="120" s="1"/>
  <c r="X30" i="122"/>
  <c r="L22" i="120" s="1"/>
  <c r="X29" i="122"/>
  <c r="L14" i="120" s="1"/>
  <c r="X28" i="122"/>
  <c r="L18" i="120" s="1"/>
  <c r="X27" i="122"/>
  <c r="L17" i="120" s="1"/>
  <c r="X26" i="122"/>
  <c r="L25" i="120" s="1"/>
  <c r="L23"/>
  <c r="X18" i="122"/>
  <c r="G24" i="120" s="1"/>
  <c r="X13" i="122"/>
  <c r="G14" i="120" s="1"/>
  <c r="Y20" i="122"/>
  <c r="H20" i="120" s="1"/>
  <c r="Y19" i="122"/>
  <c r="H16" i="120" s="1"/>
  <c r="Y18" i="122"/>
  <c r="H24" i="120" s="1"/>
  <c r="Y17" i="122"/>
  <c r="H19" i="120" s="1"/>
  <c r="Y16" i="122"/>
  <c r="H21" i="120" s="1"/>
  <c r="Y15" i="122"/>
  <c r="H15" i="120" s="1"/>
  <c r="Y13" i="122"/>
  <c r="H14" i="120" s="1"/>
  <c r="Y12" i="122"/>
  <c r="H18" i="120" s="1"/>
  <c r="Y11" i="122"/>
  <c r="H17" i="120" s="1"/>
  <c r="Y10" i="122"/>
  <c r="H25" i="120" s="1"/>
  <c r="H23"/>
  <c r="F24" i="142"/>
  <c r="W24" s="1"/>
  <c r="F21" i="141"/>
  <c r="W21" s="1"/>
  <c r="F23"/>
  <c r="W23" s="1"/>
  <c r="F11"/>
  <c r="W11" s="1"/>
  <c r="F25"/>
  <c r="W25" s="1"/>
  <c r="F19"/>
  <c r="W19" s="1"/>
  <c r="R29"/>
  <c r="AA29" s="1"/>
  <c r="R19" i="140"/>
  <c r="AA19" s="1"/>
  <c r="O15" i="146" s="1"/>
  <c r="R21" i="123"/>
  <c r="R9" i="141"/>
  <c r="Y9"/>
  <c r="H30" i="147" s="1"/>
  <c r="R9" i="140"/>
  <c r="AA9" s="1"/>
  <c r="J17" i="146" s="1"/>
  <c r="F9" i="122"/>
  <c r="W9" s="1"/>
  <c r="F21"/>
  <c r="W21" s="1"/>
  <c r="F18"/>
  <c r="W18" s="1"/>
  <c r="F19"/>
  <c r="W19" s="1"/>
  <c r="F13"/>
  <c r="W13" s="1"/>
  <c r="F11"/>
  <c r="W11" s="1"/>
  <c r="W20"/>
  <c r="W17"/>
  <c r="F12"/>
  <c r="W12" s="1"/>
  <c r="R30"/>
  <c r="F14"/>
  <c r="W14" s="1"/>
  <c r="F10"/>
  <c r="W10" s="1"/>
  <c r="F16"/>
  <c r="W16" s="1"/>
  <c r="Y29" i="142"/>
  <c r="M20" i="154" s="1"/>
  <c r="R29" i="142"/>
  <c r="R9"/>
  <c r="Y9"/>
  <c r="H20" i="154" s="1"/>
  <c r="F10" i="142"/>
  <c r="W10" s="1"/>
  <c r="F9"/>
  <c r="W9" s="1"/>
  <c r="R17" i="140"/>
  <c r="AA17" s="1"/>
  <c r="O14" i="146" s="1"/>
  <c r="R10" i="140"/>
  <c r="AA10" s="1"/>
  <c r="J14" i="146" s="1"/>
  <c r="R11" i="140"/>
  <c r="AA11" s="1"/>
  <c r="J16" i="146" s="1"/>
  <c r="R12" i="140"/>
  <c r="AA12" s="1"/>
  <c r="J15" i="146" s="1"/>
  <c r="R16" i="140"/>
  <c r="R18"/>
  <c r="AA18" s="1"/>
  <c r="O16" i="146" s="1"/>
  <c r="Y9" i="140"/>
  <c r="H17" i="146" s="1"/>
  <c r="R19" i="122"/>
  <c r="S35" s="1"/>
  <c r="R18"/>
  <c r="R37"/>
  <c r="AA37" s="1"/>
  <c r="R36"/>
  <c r="S36" s="1"/>
  <c r="R35"/>
  <c r="R34"/>
  <c r="S34" s="1"/>
  <c r="R13"/>
  <c r="AA13" s="1"/>
  <c r="J14" i="120" s="1"/>
  <c r="R14" i="122"/>
  <c r="R29"/>
  <c r="S29" s="1"/>
  <c r="R21"/>
  <c r="R20"/>
  <c r="AA20" s="1"/>
  <c r="J20" i="120" s="1"/>
  <c r="R9" i="139"/>
  <c r="R35"/>
  <c r="R19" i="86"/>
  <c r="R17"/>
  <c r="AA17" s="1"/>
  <c r="J13" i="93" s="1"/>
  <c r="R13" i="86"/>
  <c r="AA13" s="1"/>
  <c r="J15" i="93" s="1"/>
  <c r="R10" i="86"/>
  <c r="AA10" s="1"/>
  <c r="J14" i="93" s="1"/>
  <c r="R15" i="86"/>
  <c r="AA15" s="1"/>
  <c r="J16" i="93" s="1"/>
  <c r="R11" i="86"/>
  <c r="R14"/>
  <c r="AA14" s="1"/>
  <c r="J18" i="93" s="1"/>
  <c r="R16" i="86"/>
  <c r="AA16" s="1"/>
  <c r="J21" i="93" s="1"/>
  <c r="R18" i="86"/>
  <c r="R20"/>
  <c r="AA20" s="1"/>
  <c r="R12"/>
  <c r="AA12" s="1"/>
  <c r="J22" i="93" s="1"/>
  <c r="Y9" i="86"/>
  <c r="H17" i="93" s="1"/>
  <c r="R9" i="86"/>
  <c r="S9" s="1"/>
  <c r="R17" i="122"/>
  <c r="R16"/>
  <c r="AA16" s="1"/>
  <c r="J21" i="120" s="1"/>
  <c r="R15" i="122"/>
  <c r="R12"/>
  <c r="R11"/>
  <c r="AA11" s="1"/>
  <c r="J17" i="120" s="1"/>
  <c r="R10" i="122"/>
  <c r="R9"/>
  <c r="R9" i="123"/>
  <c r="Y9"/>
  <c r="H14" i="145" s="1"/>
  <c r="R33" i="122"/>
  <c r="AA33" s="1"/>
  <c r="O19" i="120" s="1"/>
  <c r="R32" i="122"/>
  <c r="R31"/>
  <c r="AA31" s="1"/>
  <c r="O15" i="120" s="1"/>
  <c r="R28" i="122"/>
  <c r="AA28" s="1"/>
  <c r="O18" i="120" s="1"/>
  <c r="R27" i="122"/>
  <c r="R26"/>
  <c r="AA26" s="1"/>
  <c r="O25" i="120" s="1"/>
  <c r="R25" i="122"/>
  <c r="W11" i="139"/>
  <c r="F9"/>
  <c r="W9" s="1"/>
  <c r="F11" i="140"/>
  <c r="W11" s="1"/>
  <c r="F10"/>
  <c r="W10" s="1"/>
  <c r="F24" i="141"/>
  <c r="W24" s="1"/>
  <c r="W20"/>
  <c r="F10"/>
  <c r="W10" s="1"/>
  <c r="W22" i="139"/>
  <c r="W19"/>
  <c r="W14"/>
  <c r="W10"/>
  <c r="F12" i="140"/>
  <c r="W12" s="1"/>
  <c r="W22" i="141"/>
  <c r="F12"/>
  <c r="W12" s="1"/>
  <c r="W29" i="142"/>
  <c r="K20" i="154" s="1"/>
  <c r="W25" i="122"/>
  <c r="K20" i="148" s="1"/>
  <c r="W26" i="122"/>
  <c r="K19" i="148" s="1"/>
  <c r="W27" i="122"/>
  <c r="W28"/>
  <c r="W29"/>
  <c r="K32" i="148" s="1"/>
  <c r="K17"/>
  <c r="W30" i="122"/>
  <c r="K26" i="148" s="1"/>
  <c r="W31" i="122"/>
  <c r="W32"/>
  <c r="K15" i="148" s="1"/>
  <c r="W33" i="122"/>
  <c r="K16" i="148" s="1"/>
  <c r="W34" i="122"/>
  <c r="K28" i="148" s="1"/>
  <c r="W35" i="122"/>
  <c r="K24" i="148" s="1"/>
  <c r="W36" i="122"/>
  <c r="K23" i="148" s="1"/>
  <c r="W37" i="122"/>
  <c r="K22" i="148" s="1"/>
  <c r="K27"/>
  <c r="K25"/>
  <c r="K21"/>
  <c r="K35"/>
  <c r="K29"/>
  <c r="K24" i="120"/>
  <c r="AA29" i="142" l="1"/>
  <c r="O20" i="154" s="1"/>
  <c r="T38" i="142"/>
  <c r="T43"/>
  <c r="T30"/>
  <c r="T34"/>
  <c r="AA21" i="123"/>
  <c r="O14" i="145" s="1"/>
  <c r="T29" i="123"/>
  <c r="T25"/>
  <c r="T22"/>
  <c r="T28"/>
  <c r="T24"/>
  <c r="AA17" i="122"/>
  <c r="J19" i="120" s="1"/>
  <c r="S33" i="122"/>
  <c r="AA32"/>
  <c r="O21" i="120" s="1"/>
  <c r="S32" i="122"/>
  <c r="AB32" s="1"/>
  <c r="P21" i="120" s="1"/>
  <c r="AA15" i="122"/>
  <c r="J15" i="120" s="1"/>
  <c r="S31" i="122"/>
  <c r="AA14"/>
  <c r="J22" i="120" s="1"/>
  <c r="S30" i="122"/>
  <c r="AA27"/>
  <c r="O17" i="120" s="1"/>
  <c r="S27" i="122"/>
  <c r="AB27" s="1"/>
  <c r="P17" i="120" s="1"/>
  <c r="AA12" i="122"/>
  <c r="J18" i="120" s="1"/>
  <c r="S28" i="122"/>
  <c r="AB28" s="1"/>
  <c r="P18" i="120" s="1"/>
  <c r="AA10" i="122"/>
  <c r="J25" i="120" s="1"/>
  <c r="S26" i="122"/>
  <c r="AB26" s="1"/>
  <c r="P25" i="120" s="1"/>
  <c r="T53" i="139"/>
  <c r="T51"/>
  <c r="T49"/>
  <c r="T47"/>
  <c r="T55"/>
  <c r="T45"/>
  <c r="AA35"/>
  <c r="O34" i="148" s="1"/>
  <c r="T42" i="139"/>
  <c r="T38"/>
  <c r="T40"/>
  <c r="T36"/>
  <c r="T13"/>
  <c r="T11"/>
  <c r="T17"/>
  <c r="T15"/>
  <c r="AA19" i="122"/>
  <c r="J16" i="120" s="1"/>
  <c r="AA36" i="122"/>
  <c r="O20" i="120" s="1"/>
  <c r="AA18" i="122"/>
  <c r="J24" i="120" s="1"/>
  <c r="AA34" i="122"/>
  <c r="O24" i="120" s="1"/>
  <c r="AA30" i="122"/>
  <c r="O22" i="120" s="1"/>
  <c r="AA29" i="122"/>
  <c r="O14" i="120" s="1"/>
  <c r="AA35" i="122"/>
  <c r="O16" i="120" s="1"/>
  <c r="S18" i="86"/>
  <c r="AA18"/>
  <c r="J19" i="93" s="1"/>
  <c r="S19" i="86"/>
  <c r="AA19"/>
  <c r="J20" i="93" s="1"/>
  <c r="S11" i="86"/>
  <c r="AA11"/>
  <c r="J12" i="93" s="1"/>
  <c r="S29" i="141"/>
  <c r="AB29" s="1"/>
  <c r="S17" i="86"/>
  <c r="T29" i="141"/>
  <c r="AA9"/>
  <c r="J30" i="147" s="1"/>
  <c r="T9" i="140"/>
  <c r="T10"/>
  <c r="T9" i="142"/>
  <c r="AA9"/>
  <c r="J20" i="154" s="1"/>
  <c r="S29" i="142"/>
  <c r="AB29" s="1"/>
  <c r="P20" i="154" s="1"/>
  <c r="S17" i="140"/>
  <c r="AB17" s="1"/>
  <c r="P14" i="146" s="1"/>
  <c r="S18" i="140"/>
  <c r="AB18" s="1"/>
  <c r="P16" i="146" s="1"/>
  <c r="T16" i="140"/>
  <c r="AA16"/>
  <c r="O17" i="146" s="1"/>
  <c r="T19" i="140"/>
  <c r="T12"/>
  <c r="T17"/>
  <c r="S16"/>
  <c r="T18"/>
  <c r="S19"/>
  <c r="AB19" s="1"/>
  <c r="P15" i="146" s="1"/>
  <c r="T11" i="140"/>
  <c r="T21" i="123"/>
  <c r="AA21" i="122"/>
  <c r="AB37"/>
  <c r="AA9" i="139"/>
  <c r="T9"/>
  <c r="S35"/>
  <c r="AB35" s="1"/>
  <c r="S14" i="86"/>
  <c r="S20"/>
  <c r="S16"/>
  <c r="S13"/>
  <c r="S10"/>
  <c r="S12"/>
  <c r="S15"/>
  <c r="AA9"/>
  <c r="J17" i="93" s="1"/>
  <c r="T27" i="122"/>
  <c r="T33"/>
  <c r="T12"/>
  <c r="T16"/>
  <c r="T10" i="86"/>
  <c r="T35" i="139"/>
  <c r="T11" i="86"/>
  <c r="T28" i="122"/>
  <c r="S25"/>
  <c r="T14"/>
  <c r="T19"/>
  <c r="AA9"/>
  <c r="T18"/>
  <c r="T21"/>
  <c r="T20"/>
  <c r="T13"/>
  <c r="T9"/>
  <c r="AB33"/>
  <c r="P19" i="120" s="1"/>
  <c r="T17" i="122"/>
  <c r="T20" i="86"/>
  <c r="AA25" i="122"/>
  <c r="T34"/>
  <c r="T37"/>
  <c r="T35"/>
  <c r="T36"/>
  <c r="T29"/>
  <c r="T30"/>
  <c r="T25"/>
  <c r="T31"/>
  <c r="T17" i="123"/>
  <c r="T10" i="122"/>
  <c r="T19" i="86"/>
  <c r="T9" i="141"/>
  <c r="T18" i="86"/>
  <c r="T26" i="122"/>
  <c r="T32"/>
  <c r="S21" i="123"/>
  <c r="T9"/>
  <c r="AA9"/>
  <c r="J14" i="145" s="1"/>
  <c r="T10" i="123"/>
  <c r="T11" i="122"/>
  <c r="AB31"/>
  <c r="P15" i="120" s="1"/>
  <c r="T15" i="122"/>
  <c r="T13" i="86"/>
  <c r="T29" i="142"/>
  <c r="O23" i="120" l="1"/>
  <c r="AB35" i="122"/>
  <c r="P16" i="120" s="1"/>
  <c r="AB30" i="122"/>
  <c r="P22" i="120" s="1"/>
  <c r="J23"/>
  <c r="AB29" i="122"/>
  <c r="P14" i="120" s="1"/>
  <c r="AB36" i="122"/>
  <c r="P20" i="120" s="1"/>
  <c r="AB34" i="122"/>
  <c r="P24" i="120" s="1"/>
  <c r="AB16" i="140"/>
  <c r="P17" i="146" s="1"/>
  <c r="U18" i="140"/>
  <c r="U17"/>
  <c r="U16"/>
  <c r="U19"/>
  <c r="T14" i="86"/>
  <c r="T17"/>
  <c r="T15"/>
  <c r="T16"/>
  <c r="T9"/>
  <c r="T12"/>
  <c r="AB25" i="122"/>
  <c r="U34"/>
  <c r="U36"/>
  <c r="U29"/>
  <c r="U25"/>
  <c r="U30"/>
  <c r="U37"/>
  <c r="U35"/>
  <c r="U29" i="141"/>
  <c r="U31" i="122"/>
  <c r="U33"/>
  <c r="U32"/>
  <c r="AB21" i="123"/>
  <c r="P14" i="145" s="1"/>
  <c r="U21" i="123"/>
  <c r="U26" i="122"/>
  <c r="U29" i="142"/>
  <c r="U27" i="122"/>
  <c r="U28"/>
  <c r="U35" i="139"/>
  <c r="P23" i="120" l="1"/>
</calcChain>
</file>

<file path=xl/sharedStrings.xml><?xml version="1.0" encoding="utf-8"?>
<sst xmlns="http://schemas.openxmlformats.org/spreadsheetml/2006/main" count="3530" uniqueCount="1618">
  <si>
    <t>Startovní
číslo</t>
  </si>
  <si>
    <t>Jméno</t>
  </si>
  <si>
    <t>Ročník</t>
  </si>
  <si>
    <t>Oddíl</t>
  </si>
  <si>
    <t>Stát</t>
  </si>
  <si>
    <t>Srážka</t>
  </si>
  <si>
    <t>Celkem</t>
  </si>
  <si>
    <t>Výsledková listina - jednotlivé známky</t>
  </si>
  <si>
    <t>D</t>
  </si>
  <si>
    <t>E3</t>
  </si>
  <si>
    <t>E4</t>
  </si>
  <si>
    <t>E</t>
  </si>
  <si>
    <t>Pořadí
v ses</t>
  </si>
  <si>
    <t>Součet</t>
  </si>
  <si>
    <t>RG Proactive Milevsko</t>
  </si>
  <si>
    <t>Kat</t>
  </si>
  <si>
    <t>Por.</t>
  </si>
  <si>
    <t>Celé jméno</t>
  </si>
  <si>
    <t>Prijmeni</t>
  </si>
  <si>
    <t>Jméno_t</t>
  </si>
  <si>
    <t>Prijmeni_t</t>
  </si>
  <si>
    <t>Kat_tisk</t>
  </si>
  <si>
    <t>Linda</t>
  </si>
  <si>
    <t>Houdová</t>
  </si>
  <si>
    <t>Lindě</t>
  </si>
  <si>
    <t>Houdové</t>
  </si>
  <si>
    <t>Anička</t>
  </si>
  <si>
    <t>Prokšová</t>
  </si>
  <si>
    <t>Aničce</t>
  </si>
  <si>
    <t>Prokšové</t>
  </si>
  <si>
    <t>Sabina</t>
  </si>
  <si>
    <t>Kubíčková</t>
  </si>
  <si>
    <t>Sabině</t>
  </si>
  <si>
    <t>Kubíčkové</t>
  </si>
  <si>
    <t>Tereza</t>
  </si>
  <si>
    <t>Kutišová</t>
  </si>
  <si>
    <t>Tereze</t>
  </si>
  <si>
    <t>Kutišové</t>
  </si>
  <si>
    <t>Natálie</t>
  </si>
  <si>
    <t>Kotašková</t>
  </si>
  <si>
    <t>Natálii</t>
  </si>
  <si>
    <t>Kotaškové</t>
  </si>
  <si>
    <t>Věra</t>
  </si>
  <si>
    <t>Caklová</t>
  </si>
  <si>
    <t>Věře</t>
  </si>
  <si>
    <t>Caklové</t>
  </si>
  <si>
    <t>Barbora</t>
  </si>
  <si>
    <t>Váchová</t>
  </si>
  <si>
    <t>Barboře</t>
  </si>
  <si>
    <t>Váchové</t>
  </si>
  <si>
    <t>Gabriela</t>
  </si>
  <si>
    <t>Fidlerová</t>
  </si>
  <si>
    <t>Gabriele</t>
  </si>
  <si>
    <t>Fidlerové</t>
  </si>
  <si>
    <t>Laláková</t>
  </si>
  <si>
    <t>Lalákové</t>
  </si>
  <si>
    <t>Smékalová</t>
  </si>
  <si>
    <t>Smékalové</t>
  </si>
  <si>
    <t>Monika</t>
  </si>
  <si>
    <t>Valvodová</t>
  </si>
  <si>
    <t>Monice</t>
  </si>
  <si>
    <t>Valvodové</t>
  </si>
  <si>
    <t>Rambousková</t>
  </si>
  <si>
    <t>Rambouskové</t>
  </si>
  <si>
    <t>Vivien</t>
  </si>
  <si>
    <t>Němečková</t>
  </si>
  <si>
    <t>Němečkové</t>
  </si>
  <si>
    <t>Eliška</t>
  </si>
  <si>
    <t>Elišce</t>
  </si>
  <si>
    <t>Adéla</t>
  </si>
  <si>
    <t>Králová</t>
  </si>
  <si>
    <t>Adéle</t>
  </si>
  <si>
    <t>Králové</t>
  </si>
  <si>
    <t>Kristýna</t>
  </si>
  <si>
    <t>Krausová</t>
  </si>
  <si>
    <t>Kristýně</t>
  </si>
  <si>
    <t>Krausové</t>
  </si>
  <si>
    <t>Růžičková</t>
  </si>
  <si>
    <t>Růžičkové</t>
  </si>
  <si>
    <t>Nina</t>
  </si>
  <si>
    <t>Ďurkechová</t>
  </si>
  <si>
    <t>Nině</t>
  </si>
  <si>
    <t>Ďurkechové</t>
  </si>
  <si>
    <t>Pavla</t>
  </si>
  <si>
    <t>Buřičová</t>
  </si>
  <si>
    <t>Pavle</t>
  </si>
  <si>
    <t>Buřičové</t>
  </si>
  <si>
    <t>Johana</t>
  </si>
  <si>
    <t>Marešová</t>
  </si>
  <si>
    <t>Johaně</t>
  </si>
  <si>
    <t>Marešové</t>
  </si>
  <si>
    <t>Křížová</t>
  </si>
  <si>
    <t>Křížové</t>
  </si>
  <si>
    <t>Klára</t>
  </si>
  <si>
    <t>Bielická</t>
  </si>
  <si>
    <t>Kláře</t>
  </si>
  <si>
    <t>Bielické</t>
  </si>
  <si>
    <t>Daniela</t>
  </si>
  <si>
    <t>Daniele</t>
  </si>
  <si>
    <t>Šimková</t>
  </si>
  <si>
    <t>Šimkové</t>
  </si>
  <si>
    <t>Kateřina</t>
  </si>
  <si>
    <t>Suková</t>
  </si>
  <si>
    <t>Kateřině</t>
  </si>
  <si>
    <t>Sukové</t>
  </si>
  <si>
    <t>Alena</t>
  </si>
  <si>
    <t>Panovská</t>
  </si>
  <si>
    <t>Aleně</t>
  </si>
  <si>
    <t>Panovské</t>
  </si>
  <si>
    <t>Karolína</t>
  </si>
  <si>
    <t>Kreisslová</t>
  </si>
  <si>
    <t>Karolíně</t>
  </si>
  <si>
    <t>Kreisslové</t>
  </si>
  <si>
    <t>Sarah</t>
  </si>
  <si>
    <t>Hajduková</t>
  </si>
  <si>
    <t>Hajdukové</t>
  </si>
  <si>
    <t>Leticie</t>
  </si>
  <si>
    <t>Kochová</t>
  </si>
  <si>
    <t>Leticii</t>
  </si>
  <si>
    <t>Kochové</t>
  </si>
  <si>
    <t>Michaela</t>
  </si>
  <si>
    <t>Burdová</t>
  </si>
  <si>
    <t>Michaele</t>
  </si>
  <si>
    <t>Burdové</t>
  </si>
  <si>
    <t>Ševčíková</t>
  </si>
  <si>
    <t>Ševčíkové</t>
  </si>
  <si>
    <t>Martina</t>
  </si>
  <si>
    <t>Haišmanová</t>
  </si>
  <si>
    <t>Martině</t>
  </si>
  <si>
    <t>Haišmanové</t>
  </si>
  <si>
    <t>Zelenková</t>
  </si>
  <si>
    <t>Zelenkové</t>
  </si>
  <si>
    <t>Jezberová</t>
  </si>
  <si>
    <t>Jezberové</t>
  </si>
  <si>
    <t>Veronika</t>
  </si>
  <si>
    <t>Kašpaříková</t>
  </si>
  <si>
    <t>Veronice</t>
  </si>
  <si>
    <t>Kašpaříkové</t>
  </si>
  <si>
    <t>Markéta</t>
  </si>
  <si>
    <t>Vostarková</t>
  </si>
  <si>
    <t>Markétě</t>
  </si>
  <si>
    <t>Vostarkové</t>
  </si>
  <si>
    <t>Timea</t>
  </si>
  <si>
    <t>Teníková</t>
  </si>
  <si>
    <t>Timee</t>
  </si>
  <si>
    <t>Teníkové</t>
  </si>
  <si>
    <t>Dybalová</t>
  </si>
  <si>
    <t>Dybalové</t>
  </si>
  <si>
    <t>Anna</t>
  </si>
  <si>
    <t>Zapletalová</t>
  </si>
  <si>
    <t>Anně</t>
  </si>
  <si>
    <t>Zapletalové</t>
  </si>
  <si>
    <t>Jana</t>
  </si>
  <si>
    <t>Mertová</t>
  </si>
  <si>
    <t>Janě</t>
  </si>
  <si>
    <t>Mertové</t>
  </si>
  <si>
    <t>Stehlíková</t>
  </si>
  <si>
    <t>Stehlíkové</t>
  </si>
  <si>
    <t>Galdiová</t>
  </si>
  <si>
    <t>Galdiové</t>
  </si>
  <si>
    <t>Alexandra</t>
  </si>
  <si>
    <t>Kuderjava</t>
  </si>
  <si>
    <t>Kuderjavé</t>
  </si>
  <si>
    <t>Adriana</t>
  </si>
  <si>
    <t>Havlíková</t>
  </si>
  <si>
    <t>Adrianě</t>
  </si>
  <si>
    <t>Havlíkové</t>
  </si>
  <si>
    <t>Denisa</t>
  </si>
  <si>
    <t>Plassová</t>
  </si>
  <si>
    <t>Denise</t>
  </si>
  <si>
    <t>Plassové</t>
  </si>
  <si>
    <t>Dominika</t>
  </si>
  <si>
    <t>Dominice</t>
  </si>
  <si>
    <t>Hüblová</t>
  </si>
  <si>
    <t>Hüblové</t>
  </si>
  <si>
    <t>Hana</t>
  </si>
  <si>
    <t>Haně</t>
  </si>
  <si>
    <t>Dohnalová</t>
  </si>
  <si>
    <t>Dohnalové</t>
  </si>
  <si>
    <t>Vališová</t>
  </si>
  <si>
    <t>Vališové</t>
  </si>
  <si>
    <t>Andělová</t>
  </si>
  <si>
    <t>Andělové</t>
  </si>
  <si>
    <t>Eva</t>
  </si>
  <si>
    <t>Simkovičová</t>
  </si>
  <si>
    <t>Evě</t>
  </si>
  <si>
    <t>Simkovičové</t>
  </si>
  <si>
    <t>Fusková</t>
  </si>
  <si>
    <t>Fuskové</t>
  </si>
  <si>
    <t>Duchonovská</t>
  </si>
  <si>
    <t>Duchonovské</t>
  </si>
  <si>
    <t>Náč.</t>
  </si>
  <si>
    <t>Náč</t>
  </si>
  <si>
    <t>Sr</t>
  </si>
  <si>
    <t>Název závodu</t>
  </si>
  <si>
    <t>Místo závodu</t>
  </si>
  <si>
    <t>Datum závodu</t>
  </si>
  <si>
    <t>Milevsko</t>
  </si>
  <si>
    <t>Poř.č.</t>
  </si>
  <si>
    <t>Popis kategorie</t>
  </si>
  <si>
    <t>x</t>
  </si>
  <si>
    <t>Viktorie</t>
  </si>
  <si>
    <t>Diana</t>
  </si>
  <si>
    <t>Němcová</t>
  </si>
  <si>
    <t>Zuzana</t>
  </si>
  <si>
    <t>Miková</t>
  </si>
  <si>
    <t>Kamila</t>
  </si>
  <si>
    <t>Moravcová</t>
  </si>
  <si>
    <t>Řepková</t>
  </si>
  <si>
    <t>Radilová</t>
  </si>
  <si>
    <t>Jelínková</t>
  </si>
  <si>
    <t>Korytová</t>
  </si>
  <si>
    <t>Ludmila</t>
  </si>
  <si>
    <t>Prijmeni_1</t>
  </si>
  <si>
    <t>Prijmeni_2</t>
  </si>
  <si>
    <t>Armonajtis</t>
  </si>
  <si>
    <t>Augustin</t>
  </si>
  <si>
    <t>Baklíková</t>
  </si>
  <si>
    <t>Baklíkové</t>
  </si>
  <si>
    <t>Balcerczyk</t>
  </si>
  <si>
    <t>Banociová</t>
  </si>
  <si>
    <t>Banociové</t>
  </si>
  <si>
    <t>Bartošová</t>
  </si>
  <si>
    <t>Bartošové</t>
  </si>
  <si>
    <t>Bártová</t>
  </si>
  <si>
    <t>Bártové</t>
  </si>
  <si>
    <t>Bečvářová</t>
  </si>
  <si>
    <t>Bečvářové</t>
  </si>
  <si>
    <t>Bednářová</t>
  </si>
  <si>
    <t>Bednářové</t>
  </si>
  <si>
    <t>Benešová</t>
  </si>
  <si>
    <t>Benešové</t>
  </si>
  <si>
    <t>Bernatová</t>
  </si>
  <si>
    <t>Bernatové</t>
  </si>
  <si>
    <t>Bettáková</t>
  </si>
  <si>
    <t>Bettákové</t>
  </si>
  <si>
    <t>Bílková</t>
  </si>
  <si>
    <t>Bílkové</t>
  </si>
  <si>
    <t>Blahová</t>
  </si>
  <si>
    <t>Blahové</t>
  </si>
  <si>
    <t>Blažková</t>
  </si>
  <si>
    <t>Blažkové</t>
  </si>
  <si>
    <t>Bobek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</si>
  <si>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</si>
  <si>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</si>
  <si>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</si>
  <si>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</si>
  <si>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</si>
  <si>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</si>
  <si>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</si>
  <si>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</si>
  <si>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</si>
  <si>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</si>
  <si>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Brožová</t>
  </si>
  <si>
    <t>Brožové</t>
  </si>
  <si>
    <t>Březinová</t>
  </si>
  <si>
    <t>Březinové</t>
  </si>
  <si>
    <t>Burgerová</t>
  </si>
  <si>
    <t>Burgerové</t>
  </si>
  <si>
    <t>Burianová</t>
  </si>
  <si>
    <t>Burianové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</si>
  <si>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</si>
  <si>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</si>
  <si>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</si>
  <si>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</si>
  <si>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</si>
  <si>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</si>
  <si>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</si>
  <si>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</si>
  <si>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</si>
  <si>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</si>
  <si>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</si>
  <si>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</si>
  <si>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</si>
  <si>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</si>
  <si>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Čapková</t>
  </si>
  <si>
    <t>Čapkové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</si>
  <si>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</si>
  <si>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</si>
  <si>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</si>
  <si>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</si>
  <si>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</si>
  <si>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</si>
  <si>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</si>
  <si>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</si>
  <si>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Dašková</t>
  </si>
  <si>
    <t>Daškové</t>
  </si>
  <si>
    <t>De Groot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</si>
  <si>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</si>
  <si>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</si>
  <si>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</si>
  <si>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</si>
  <si>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</si>
  <si>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</si>
  <si>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</si>
  <si>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</si>
  <si>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</si>
  <si>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Doležálková</t>
  </si>
  <si>
    <t>Doležálkové</t>
  </si>
  <si>
    <t>Dominkovič</t>
  </si>
  <si>
    <t>Dorková</t>
  </si>
  <si>
    <t>Dorkové</t>
  </si>
  <si>
    <t>Dubská</t>
  </si>
  <si>
    <t>Dubské</t>
  </si>
  <si>
    <t>Duchnovska</t>
  </si>
  <si>
    <t>Dupalová</t>
  </si>
  <si>
    <t>Dupalové</t>
  </si>
  <si>
    <t>Dvořáková</t>
  </si>
  <si>
    <t>Dvořákové</t>
  </si>
  <si>
    <t>Fajová</t>
  </si>
  <si>
    <t>Fajové</t>
  </si>
  <si>
    <t>Fajtová</t>
  </si>
  <si>
    <t>Fajtové</t>
  </si>
  <si>
    <t>Floriánová</t>
  </si>
  <si>
    <t>Floriánové</t>
  </si>
  <si>
    <t>Franc</t>
  </si>
  <si>
    <t>Francová</t>
  </si>
  <si>
    <t>Francové</t>
  </si>
  <si>
    <t>Fujdiarová</t>
  </si>
  <si>
    <t>Fujdiarové</t>
  </si>
  <si>
    <t>Gáfor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</si>
  <si>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</si>
  <si>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</si>
  <si>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</si>
  <si>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</si>
  <si>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</si>
  <si>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</si>
  <si>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</si>
  <si>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Gomzi</t>
  </si>
  <si>
    <t>Gonová</t>
  </si>
  <si>
    <t>Gonové</t>
  </si>
  <si>
    <t>Goracy</t>
  </si>
  <si>
    <t>Gratiasová</t>
  </si>
  <si>
    <t>Gratiasové</t>
  </si>
  <si>
    <t>Grišina</t>
  </si>
  <si>
    <t>Gubricová</t>
  </si>
  <si>
    <t>Gubricové</t>
  </si>
  <si>
    <t>Haftová</t>
  </si>
  <si>
    <t>Haftové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</si>
  <si>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</si>
  <si>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</si>
  <si>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</si>
  <si>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</si>
  <si>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</si>
  <si>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</si>
  <si>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</si>
  <si>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</si>
  <si>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</si>
  <si>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</si>
  <si>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</si>
  <si>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</si>
  <si>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Havlová</t>
  </si>
  <si>
    <t>Havlové</t>
  </si>
  <si>
    <t>Hegrová</t>
  </si>
  <si>
    <t>Hegrové</t>
  </si>
  <si>
    <t>Heřmanská</t>
  </si>
  <si>
    <t>Heřmanské</t>
  </si>
  <si>
    <t>Heydová</t>
  </si>
  <si>
    <t>Heydové</t>
  </si>
  <si>
    <t>Hilleke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</si>
  <si>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</si>
  <si>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</si>
  <si>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</si>
  <si>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</si>
  <si>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</si>
  <si>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</si>
  <si>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</si>
  <si>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</si>
  <si>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Hourová</t>
  </si>
  <si>
    <t>Hourové</t>
  </si>
  <si>
    <t>Hulínská</t>
  </si>
  <si>
    <t>Hulínské</t>
  </si>
  <si>
    <t>Charvátová</t>
  </si>
  <si>
    <t>Charvátové</t>
  </si>
  <si>
    <t>Chlebečková</t>
  </si>
  <si>
    <t>Chlebečkové</t>
  </si>
  <si>
    <t>Chrástková</t>
  </si>
  <si>
    <t>Chrástkové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</si>
  <si>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</si>
  <si>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</si>
  <si>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</si>
  <si>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</si>
  <si>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</si>
  <si>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</si>
  <si>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</si>
  <si>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Janoušková</t>
  </si>
  <si>
    <t>Janouškové</t>
  </si>
  <si>
    <t>Jarošová</t>
  </si>
  <si>
    <t>Jarošové</t>
  </si>
  <si>
    <t>Jedličková</t>
  </si>
  <si>
    <t>Jedličkové</t>
  </si>
  <si>
    <t>Jelínkové</t>
  </si>
  <si>
    <t>Jeníčková</t>
  </si>
  <si>
    <t>Jeníčkové</t>
  </si>
  <si>
    <t>Jeřábková</t>
  </si>
  <si>
    <t>Jeřábkové</t>
  </si>
  <si>
    <t>Jiříková</t>
  </si>
  <si>
    <t>Jiříkové</t>
  </si>
  <si>
    <t>Josefíková</t>
  </si>
  <si>
    <t>Josefíkové</t>
  </si>
  <si>
    <t>Jouglíčková</t>
  </si>
  <si>
    <t>Jouglíčkové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</si>
  <si>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</si>
  <si>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</si>
  <si>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</si>
  <si>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</si>
  <si>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</si>
  <si>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</si>
  <si>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</si>
  <si>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</si>
  <si>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Kalašová</t>
  </si>
  <si>
    <t>Kalašové</t>
  </si>
  <si>
    <t>Kalců</t>
  </si>
  <si>
    <t>Kalivodová</t>
  </si>
  <si>
    <t>Kalivodové</t>
  </si>
  <si>
    <t>Kalucka</t>
  </si>
  <si>
    <t>Karlová</t>
  </si>
  <si>
    <t>Karlové</t>
  </si>
  <si>
    <t>Kašnová</t>
  </si>
  <si>
    <t>Kašnov</t>
  </si>
  <si>
    <t>Kavič</t>
  </si>
  <si>
    <t>Kernová</t>
  </si>
  <si>
    <t>Kernové</t>
  </si>
  <si>
    <t>Kheilová</t>
  </si>
  <si>
    <t>Kheilové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</si>
  <si>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</si>
  <si>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</si>
  <si>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</si>
  <si>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</si>
  <si>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</si>
  <si>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</si>
  <si>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</si>
  <si>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</si>
  <si>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</si>
  <si>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</si>
  <si>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</si>
  <si>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</si>
  <si>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</si>
  <si>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</si>
  <si>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</si>
  <si>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Kolářová</t>
  </si>
  <si>
    <t>Kolářové</t>
  </si>
  <si>
    <t>Kolbabová</t>
  </si>
  <si>
    <t>Kolbabové</t>
  </si>
  <si>
    <t>Kolláriková</t>
  </si>
  <si>
    <t>Kollárikové</t>
  </si>
  <si>
    <t>Kopacz</t>
  </si>
  <si>
    <t>Kopáčová</t>
  </si>
  <si>
    <t>Kopáčové</t>
  </si>
  <si>
    <t>Kopczyňska</t>
  </si>
  <si>
    <t>Koplíková</t>
  </si>
  <si>
    <t>Koplíkové</t>
  </si>
  <si>
    <t>Kopsová</t>
  </si>
  <si>
    <t>Kopsové</t>
  </si>
  <si>
    <t>Korbelová</t>
  </si>
  <si>
    <t>Korbelové</t>
  </si>
  <si>
    <t>Korytové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</si>
  <si>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</si>
  <si>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</si>
  <si>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</si>
  <si>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</si>
  <si>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</si>
  <si>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</si>
  <si>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</si>
  <si>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Kotlabová</t>
  </si>
  <si>
    <t>Kotlabové</t>
  </si>
  <si>
    <t>Kousalová</t>
  </si>
  <si>
    <t>Kousalové</t>
  </si>
  <si>
    <t>Kozáková</t>
  </si>
  <si>
    <t>Kozákové</t>
  </si>
  <si>
    <t>Kozlová</t>
  </si>
  <si>
    <t>Kozlové</t>
  </si>
  <si>
    <t>Kratochvílová</t>
  </si>
  <si>
    <t>Kratochvílové</t>
  </si>
  <si>
    <t>Krejčová</t>
  </si>
  <si>
    <t>Krejčové</t>
  </si>
  <si>
    <t>Kreslová</t>
  </si>
  <si>
    <t>Kreslové</t>
  </si>
  <si>
    <t>Kristková</t>
  </si>
  <si>
    <t>Kristkové</t>
  </si>
  <si>
    <t>Krivdová</t>
  </si>
  <si>
    <t>Krivdové</t>
  </si>
  <si>
    <t>Krlínová</t>
  </si>
  <si>
    <t>Krlínové</t>
  </si>
  <si>
    <t>Kružíková</t>
  </si>
  <si>
    <t>Kružíkové</t>
  </si>
  <si>
    <t>Křepelková</t>
  </si>
  <si>
    <t>Křepelkové</t>
  </si>
  <si>
    <t>Křivská</t>
  </si>
  <si>
    <t>Křivské</t>
  </si>
  <si>
    <t>Kubalová</t>
  </si>
  <si>
    <t>Kubalové</t>
  </si>
  <si>
    <t>Kubiak</t>
  </si>
  <si>
    <t>Kubínová</t>
  </si>
  <si>
    <t>Kubínové</t>
  </si>
  <si>
    <t>Kubištová</t>
  </si>
  <si>
    <t>Kubištové</t>
  </si>
  <si>
    <t>Kubová</t>
  </si>
  <si>
    <t>Kubové</t>
  </si>
  <si>
    <t>Kučerová</t>
  </si>
  <si>
    <t>Kučerové</t>
  </si>
  <si>
    <t>Kundelová</t>
  </si>
  <si>
    <t>Kundelové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</si>
  <si>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</si>
  <si>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</si>
  <si>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</si>
  <si>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</si>
  <si>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</si>
  <si>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</si>
  <si>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</si>
  <si>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Lantos</t>
  </si>
  <si>
    <t>Leberová</t>
  </si>
  <si>
    <t>Leberové</t>
  </si>
  <si>
    <t>Lesslová</t>
  </si>
  <si>
    <t>Lesslové</t>
  </si>
  <si>
    <t>Linert</t>
  </si>
  <si>
    <t>Linnert</t>
  </si>
  <si>
    <t>Longo</t>
  </si>
  <si>
    <t>Lovásová</t>
  </si>
  <si>
    <t>Lovásové</t>
  </si>
  <si>
    <t>Lukomska</t>
  </si>
  <si>
    <t>Macháčková</t>
  </si>
  <si>
    <t>Macháčkové</t>
  </si>
  <si>
    <t>Malá</t>
  </si>
  <si>
    <t>Malé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</si>
  <si>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</si>
  <si>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</si>
  <si>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</si>
  <si>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</si>
  <si>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</si>
  <si>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</si>
  <si>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</si>
  <si>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</si>
  <si>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</si>
  <si>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</si>
  <si>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Marková</t>
  </si>
  <si>
    <t>Markové</t>
  </si>
  <si>
    <t>Martínková</t>
  </si>
  <si>
    <t>Martínkové</t>
  </si>
  <si>
    <t>Marunová</t>
  </si>
  <si>
    <t>Marunové</t>
  </si>
  <si>
    <t>Městková</t>
  </si>
  <si>
    <t>Městkové</t>
  </si>
  <si>
    <t>Michaljaničová</t>
  </si>
  <si>
    <t>Michálková</t>
  </si>
  <si>
    <t>Michálkové</t>
  </si>
  <si>
    <t>Mikové</t>
  </si>
  <si>
    <t>Milerská</t>
  </si>
  <si>
    <t>Milerské</t>
  </si>
  <si>
    <t>Milic</t>
  </si>
  <si>
    <t>Milojevic</t>
  </si>
  <si>
    <t>Mincheva</t>
  </si>
  <si>
    <t>Moderova</t>
  </si>
  <si>
    <t>Moderové</t>
  </si>
  <si>
    <t>Moldovan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</si>
  <si>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</si>
  <si>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</si>
  <si>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</si>
  <si>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</si>
  <si>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</si>
  <si>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</si>
  <si>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</si>
  <si>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Nádeníčková</t>
  </si>
  <si>
    <t>Nádeníčkové</t>
  </si>
  <si>
    <t>Nahalková</t>
  </si>
  <si>
    <t>Nahalkové</t>
  </si>
  <si>
    <t>Nebesářová</t>
  </si>
  <si>
    <t>Nebesářové</t>
  </si>
  <si>
    <t>Němcové</t>
  </si>
  <si>
    <t>Nepožitková</t>
  </si>
  <si>
    <t>Nepožitkové</t>
  </si>
  <si>
    <t>Nevolová</t>
  </si>
  <si>
    <t>Nevolové</t>
  </si>
  <si>
    <t>Nguyen</t>
  </si>
  <si>
    <t>Nohelová</t>
  </si>
  <si>
    <t>Nohelové</t>
  </si>
  <si>
    <t>Nováková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</si>
  <si>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</si>
  <si>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</si>
  <si>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</si>
  <si>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</si>
  <si>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</si>
  <si>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</si>
  <si>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</si>
  <si>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</si>
  <si>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</si>
  <si>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</si>
  <si>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</si>
  <si>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</si>
  <si>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Orlová</t>
  </si>
  <si>
    <t>Orlové</t>
  </si>
  <si>
    <t>Palánová</t>
  </si>
  <si>
    <t>Palánové</t>
  </si>
  <si>
    <t>Papadopulu</t>
  </si>
  <si>
    <t>Parolková</t>
  </si>
  <si>
    <t>Parolkové</t>
  </si>
  <si>
    <t>Pavelková</t>
  </si>
  <si>
    <t>Pavelkové</t>
  </si>
  <si>
    <t>Pawlowska</t>
  </si>
  <si>
    <t>Peda</t>
  </si>
  <si>
    <t>Pelíšková</t>
  </si>
  <si>
    <t>Pelíškové</t>
  </si>
  <si>
    <t>Pernicová</t>
  </si>
  <si>
    <t>Pernicové</t>
  </si>
  <si>
    <t>Pešková</t>
  </si>
  <si>
    <t>Peškové</t>
  </si>
  <si>
    <t>Peterková</t>
  </si>
  <si>
    <t>Peterkové</t>
  </si>
  <si>
    <t>Petrová</t>
  </si>
  <si>
    <t>Petrové</t>
  </si>
  <si>
    <t>Piotrkowska</t>
  </si>
  <si>
    <t>Pividori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</si>
  <si>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</si>
  <si>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</si>
  <si>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</si>
  <si>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</si>
  <si>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</si>
  <si>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</si>
  <si>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</si>
  <si>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</si>
  <si>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</si>
  <si>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</si>
  <si>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Podlucká</t>
  </si>
  <si>
    <t>Podlucké</t>
  </si>
  <si>
    <t>Polášková</t>
  </si>
  <si>
    <t>Poláškové</t>
  </si>
  <si>
    <t>Polová</t>
  </si>
  <si>
    <t>Polové</t>
  </si>
  <si>
    <t>Popelková</t>
  </si>
  <si>
    <t>Popelkové</t>
  </si>
  <si>
    <t>Pospíšilová</t>
  </si>
  <si>
    <t>Pospíšilové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</si>
  <si>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</si>
  <si>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</si>
  <si>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</si>
  <si>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</si>
  <si>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</si>
  <si>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</si>
  <si>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</si>
  <si>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Prokopová</t>
  </si>
  <si>
    <t>Prokopové</t>
  </si>
  <si>
    <t>Ptáčková</t>
  </si>
  <si>
    <t>Ptáčkové</t>
  </si>
  <si>
    <t>Purchartová</t>
  </si>
  <si>
    <t>Purchartové</t>
  </si>
  <si>
    <t>Radilové</t>
  </si>
  <si>
    <t>Radoš</t>
  </si>
  <si>
    <t>Raisová</t>
  </si>
  <si>
    <t>Raisové</t>
  </si>
  <si>
    <t>Rambousová</t>
  </si>
  <si>
    <t>Rambousové</t>
  </si>
  <si>
    <t>Rašková</t>
  </si>
  <si>
    <t>Raškové</t>
  </si>
  <si>
    <t>Rawicka</t>
  </si>
  <si>
    <t>Richterová</t>
  </si>
  <si>
    <t>Richterové</t>
  </si>
  <si>
    <t>Rodová</t>
  </si>
  <si>
    <t>Rodové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</si>
  <si>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</si>
  <si>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</si>
  <si>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</si>
  <si>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</si>
  <si>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</si>
  <si>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</si>
  <si>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</si>
  <si>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Rusinkova</t>
  </si>
  <si>
    <t>Řepkové</t>
  </si>
  <si>
    <t>Řiháčková</t>
  </si>
  <si>
    <t>Řiháčkové</t>
  </si>
  <si>
    <t>Sajtlová</t>
  </si>
  <si>
    <t>Sajtlové</t>
  </si>
  <si>
    <t>Salčáková</t>
  </si>
  <si>
    <t>Salčákové</t>
  </si>
  <si>
    <t>Savelieva</t>
  </si>
  <si>
    <t>Savic</t>
  </si>
  <si>
    <t>Seidlerová</t>
  </si>
  <si>
    <t>Seidlerové</t>
  </si>
  <si>
    <t>Semelová</t>
  </si>
  <si>
    <t>Semelové</t>
  </si>
  <si>
    <t>Schenk</t>
  </si>
  <si>
    <t>Schreiber</t>
  </si>
  <si>
    <t>Sinisi</t>
  </si>
  <si>
    <t>Skálová</t>
  </si>
  <si>
    <t>Skálové</t>
  </si>
  <si>
    <t>Slabá</t>
  </si>
  <si>
    <t>Slabé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</si>
  <si>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</si>
  <si>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</si>
  <si>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</si>
  <si>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</si>
  <si>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</si>
  <si>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</si>
  <si>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</si>
  <si>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</si>
  <si>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</si>
  <si>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</si>
  <si>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</si>
  <si>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</si>
  <si>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</si>
  <si>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</si>
  <si>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Starosta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</si>
  <si>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</si>
  <si>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</si>
  <si>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</si>
  <si>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</si>
  <si>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</si>
  <si>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</si>
  <si>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</si>
  <si>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</si>
  <si>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</si>
  <si>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</si>
  <si>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</si>
  <si>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</si>
  <si>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</si>
  <si>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Surdy</t>
  </si>
  <si>
    <t>Svobodová</t>
  </si>
  <si>
    <t>Svobodové</t>
  </si>
  <si>
    <t>Szalóki</t>
  </si>
  <si>
    <t>Szolnoki</t>
  </si>
  <si>
    <t>Šalandová</t>
  </si>
  <si>
    <t>Šalandové</t>
  </si>
  <si>
    <t>Šebestová</t>
  </si>
  <si>
    <t>Šebestové</t>
  </si>
  <si>
    <t>Šebková</t>
  </si>
  <si>
    <t>Šebkové</t>
  </si>
  <si>
    <t>Šetinová</t>
  </si>
  <si>
    <t>Šetinové</t>
  </si>
  <si>
    <t>Šimáčková</t>
  </si>
  <si>
    <t>Šimáčkové</t>
  </si>
  <si>
    <t>Šimanová</t>
  </si>
  <si>
    <t>Šimanové</t>
  </si>
  <si>
    <t>Šímová</t>
  </si>
  <si>
    <t>Šímové</t>
  </si>
  <si>
    <t>Šípková</t>
  </si>
  <si>
    <t>Šípkové</t>
  </si>
  <si>
    <t>Šmejcká</t>
  </si>
  <si>
    <t>Šmejcké</t>
  </si>
  <si>
    <t>Šmejkalová</t>
  </si>
  <si>
    <t>Šmejkalové</t>
  </si>
  <si>
    <t>Špičková</t>
  </si>
  <si>
    <t>Špičkové</t>
  </si>
  <si>
    <t>Šťastná</t>
  </si>
  <si>
    <t>Šťastné</t>
  </si>
  <si>
    <t>Štaubertová</t>
  </si>
  <si>
    <t>Štaubertové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</si>
  <si>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</si>
  <si>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</si>
  <si>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</si>
  <si>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</si>
  <si>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</si>
  <si>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</si>
  <si>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</si>
  <si>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</si>
  <si>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</si>
  <si>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</si>
  <si>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</si>
  <si>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</si>
  <si>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</si>
  <si>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</si>
  <si>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</si>
  <si>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</si>
  <si>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</si>
  <si>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</si>
  <si>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Táborová</t>
  </si>
  <si>
    <t>Táborové</t>
  </si>
  <si>
    <t>Thiesbrummel</t>
  </si>
  <si>
    <t>Tichá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</si>
  <si>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</si>
  <si>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</si>
  <si>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</si>
  <si>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</si>
  <si>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</si>
  <si>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</si>
  <si>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</si>
  <si>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</si>
  <si>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</si>
  <si>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</si>
  <si>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</si>
  <si>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</si>
  <si>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</si>
  <si>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</si>
  <si>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</si>
  <si>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</si>
  <si>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</si>
  <si>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</si>
  <si>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Tuláková</t>
  </si>
  <si>
    <t>Tulákové</t>
  </si>
  <si>
    <t>Tůmová</t>
  </si>
  <si>
    <t>Tůmové</t>
  </si>
  <si>
    <t>Urbanová</t>
  </si>
  <si>
    <t>Urbanové</t>
  </si>
  <si>
    <t>Vágnerová</t>
  </si>
  <si>
    <t>Vágnerové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</si>
  <si>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</si>
  <si>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</si>
  <si>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</si>
  <si>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</si>
  <si>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</si>
  <si>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</si>
  <si>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</si>
  <si>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</si>
  <si>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</si>
  <si>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Vernerová</t>
  </si>
  <si>
    <t>Vernerové</t>
  </si>
  <si>
    <t>Vertacnik</t>
  </si>
  <si>
    <t>Vladisavljevic</t>
  </si>
  <si>
    <t>Vlčková</t>
  </si>
  <si>
    <t>Vlčkové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</si>
  <si>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</si>
  <si>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</si>
  <si>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</si>
  <si>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</si>
  <si>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</si>
  <si>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</si>
  <si>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</si>
  <si>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</si>
  <si>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</si>
  <si>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</si>
  <si>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</si>
  <si>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</si>
  <si>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</si>
  <si>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</si>
  <si>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</si>
  <si>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</si>
  <si>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</si>
  <si>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Woloch</t>
  </si>
  <si>
    <t>Wottawová</t>
  </si>
  <si>
    <t>Wottawové</t>
  </si>
  <si>
    <t>Zaharieva</t>
  </si>
  <si>
    <t>Zástěrová</t>
  </si>
  <si>
    <t>Zástěrové</t>
  </si>
  <si>
    <t>Závadská</t>
  </si>
  <si>
    <t>Závadské</t>
  </si>
  <si>
    <t>Zelinková</t>
  </si>
  <si>
    <t>Zelinkové</t>
  </si>
  <si>
    <t>Zemánková</t>
  </si>
  <si>
    <t>Zemánkové</t>
  </si>
  <si>
    <t>Zemanová</t>
  </si>
  <si>
    <t>Zemanové</t>
  </si>
  <si>
    <t>Zmeškalová</t>
  </si>
  <si>
    <t>Zmeškalové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</si>
  <si>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</si>
  <si>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</si>
  <si>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</si>
  <si>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</si>
  <si>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</si>
  <si>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</si>
  <si>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</si>
  <si>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</si>
  <si>
    <t>Jméno_1</t>
  </si>
  <si>
    <t>Jméno_2</t>
  </si>
  <si>
    <t>Agnieczka</t>
  </si>
  <si>
    <t>Ajda</t>
  </si>
  <si>
    <t>Aleksandra</t>
  </si>
  <si>
    <t>Alice</t>
  </si>
  <si>
    <t>Alici</t>
  </si>
  <si>
    <t>Amálie</t>
  </si>
  <si>
    <t>Amálii</t>
  </si>
  <si>
    <t>Ana</t>
  </si>
  <si>
    <t>Andrea</t>
  </si>
  <si>
    <t>Andree</t>
  </si>
  <si>
    <t>Aneta</t>
  </si>
  <si>
    <t>Anetě</t>
  </si>
  <si>
    <t>Angelina</t>
  </si>
  <si>
    <t>Anja</t>
  </si>
  <si>
    <t>Anna-Marie</t>
  </si>
  <si>
    <t>Anně-Marii</t>
  </si>
  <si>
    <t>Antonie</t>
  </si>
  <si>
    <t>Antonii</t>
  </si>
  <si>
    <t>Berenika</t>
  </si>
  <si>
    <t>Berenice</t>
  </si>
  <si>
    <t>Blanka</t>
  </si>
  <si>
    <t>Blance</t>
  </si>
  <si>
    <t>Clea</t>
  </si>
  <si>
    <t>Dana</t>
  </si>
  <si>
    <t>Daně</t>
  </si>
  <si>
    <t>Danijela</t>
  </si>
  <si>
    <t>Darina</t>
  </si>
  <si>
    <t>Darině</t>
  </si>
  <si>
    <t>Délia</t>
  </si>
  <si>
    <t>Dimitra</t>
  </si>
  <si>
    <t>Dorota</t>
  </si>
  <si>
    <t>Dorotě</t>
  </si>
  <si>
    <t>Edita</t>
  </si>
  <si>
    <t>Editě</t>
  </si>
  <si>
    <t>Ela</t>
  </si>
  <si>
    <t>Ele</t>
  </si>
  <si>
    <t>Emina</t>
  </si>
  <si>
    <t>Erika</t>
  </si>
  <si>
    <t>Erice</t>
  </si>
  <si>
    <t>Ewa</t>
  </si>
  <si>
    <t>Ewelina</t>
  </si>
  <si>
    <t>Františka</t>
  </si>
  <si>
    <t>Františce</t>
  </si>
  <si>
    <t>Hanna</t>
  </si>
  <si>
    <t>Helena</t>
  </si>
  <si>
    <t>Heleně</t>
  </si>
  <si>
    <t>Charlotta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</si>
  <si>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</si>
  <si>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</si>
  <si>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</si>
  <si>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</si>
  <si>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</si>
  <si>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</si>
  <si>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</si>
  <si>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</si>
  <si>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</si>
  <si>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Janka</t>
  </si>
  <si>
    <t>Jarmila</t>
  </si>
  <si>
    <t>Jarmile</t>
  </si>
  <si>
    <t>Jelena</t>
  </si>
  <si>
    <t>Jessica</t>
  </si>
  <si>
    <t>Jessice</t>
  </si>
  <si>
    <t>Jindřiška</t>
  </si>
  <si>
    <t>Jindřišce</t>
  </si>
  <si>
    <t>Jitka</t>
  </si>
  <si>
    <t>Jitce</t>
  </si>
  <si>
    <t>Joanna</t>
  </si>
  <si>
    <t>Jovana</t>
  </si>
  <si>
    <t>Judyta</t>
  </si>
  <si>
    <t>Julia</t>
  </si>
  <si>
    <t>Julie</t>
  </si>
  <si>
    <t>Julii</t>
  </si>
  <si>
    <t>Justyna</t>
  </si>
  <si>
    <t>Kaja</t>
  </si>
  <si>
    <t>Kamile</t>
  </si>
  <si>
    <t>Karin</t>
  </si>
  <si>
    <t>Karolina</t>
  </si>
  <si>
    <t>Katarina</t>
  </si>
  <si>
    <t>Katarině</t>
  </si>
  <si>
    <t>Kristiana</t>
  </si>
  <si>
    <t>Kristina</t>
  </si>
  <si>
    <t>Kristině</t>
  </si>
  <si>
    <t>Lada</t>
  </si>
  <si>
    <t>Ladě</t>
  </si>
  <si>
    <t>Laura</t>
  </si>
  <si>
    <t>Lauře</t>
  </si>
  <si>
    <t>Lea</t>
  </si>
  <si>
    <t>Lena</t>
  </si>
  <si>
    <t>Lenka</t>
  </si>
  <si>
    <t>Lence</t>
  </si>
  <si>
    <t>Lucia</t>
  </si>
  <si>
    <t>Lucii</t>
  </si>
  <si>
    <t>Lucie</t>
  </si>
  <si>
    <t>Ludivica</t>
  </si>
  <si>
    <t>Ludmile</t>
  </si>
  <si>
    <t>Magda</t>
  </si>
  <si>
    <t>Magdě</t>
  </si>
  <si>
    <t>Maike</t>
  </si>
  <si>
    <t>Maja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</si>
  <si>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</si>
  <si>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</si>
  <si>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</si>
  <si>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</si>
  <si>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</si>
  <si>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</si>
  <si>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</si>
  <si>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</si>
  <si>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</si>
  <si>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</si>
  <si>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</si>
  <si>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</si>
  <si>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</si>
  <si>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Marit</t>
  </si>
  <si>
    <t>Marta</t>
  </si>
  <si>
    <t>Matea</t>
  </si>
  <si>
    <t>Milena</t>
  </si>
  <si>
    <t>Mileně</t>
  </si>
  <si>
    <t>Milica</t>
  </si>
  <si>
    <t>Miroslava</t>
  </si>
  <si>
    <t>Miroslavě</t>
  </si>
  <si>
    <t>Nancy</t>
  </si>
  <si>
    <t>Nataly</t>
  </si>
  <si>
    <t>Nela</t>
  </si>
  <si>
    <t>Nele</t>
  </si>
  <si>
    <t>Ngoc Lan Anh Nina</t>
  </si>
  <si>
    <t>Ngoc Lan Nina</t>
  </si>
  <si>
    <t>Nicole</t>
  </si>
  <si>
    <t>Nikol</t>
  </si>
  <si>
    <t>Nikola</t>
  </si>
  <si>
    <t>Nikole</t>
  </si>
  <si>
    <t>Nikoletta</t>
  </si>
  <si>
    <t>Nives</t>
  </si>
  <si>
    <t>Oktawia</t>
  </si>
  <si>
    <t>Olivia</t>
  </si>
  <si>
    <t>Olivii</t>
  </si>
  <si>
    <t>Patrycja</t>
  </si>
  <si>
    <t>Paulina</t>
  </si>
  <si>
    <t>Pavlína</t>
  </si>
  <si>
    <t>Pavlíně</t>
  </si>
  <si>
    <t>Petra</t>
  </si>
  <si>
    <t>Petře</t>
  </si>
  <si>
    <t>Rebecca</t>
  </si>
  <si>
    <t>Rebeka</t>
  </si>
  <si>
    <t>Rebece</t>
  </si>
  <si>
    <t>Renata</t>
  </si>
  <si>
    <t>Renatě</t>
  </si>
  <si>
    <t>Sandra</t>
  </si>
  <si>
    <t>Sandře</t>
  </si>
  <si>
    <t>Sanja</t>
  </si>
  <si>
    <t>Sára</t>
  </si>
  <si>
    <t>Sáře</t>
  </si>
  <si>
    <t>Silvie</t>
  </si>
  <si>
    <t>Silvii</t>
  </si>
  <si>
    <t>Simona</t>
  </si>
  <si>
    <t>Simoně</t>
  </si>
  <si>
    <t>Sofie</t>
  </si>
  <si>
    <t>Soňa</t>
  </si>
  <si>
    <t>Soně</t>
  </si>
  <si>
    <t>Suzanne</t>
  </si>
  <si>
    <t>Šárka</t>
  </si>
  <si>
    <t>Šárce</t>
  </si>
  <si>
    <t>Špela</t>
  </si>
  <si>
    <t>Tamara</t>
  </si>
  <si>
    <t>Tamaře</t>
  </si>
  <si>
    <t>Teodora</t>
  </si>
  <si>
    <t>Terezie</t>
  </si>
  <si>
    <t>Terezii</t>
  </si>
  <si>
    <t>Terezka</t>
  </si>
  <si>
    <t>Terezce</t>
  </si>
  <si>
    <t>Valérie</t>
  </si>
  <si>
    <t>Valérii</t>
  </si>
  <si>
    <t>Vasilisa</t>
  </si>
  <si>
    <t>Vasilise</t>
  </si>
  <si>
    <t>Vendula</t>
  </si>
  <si>
    <t>Vendule</t>
  </si>
  <si>
    <t>Veronica</t>
  </si>
  <si>
    <t>Viktori</t>
  </si>
  <si>
    <t>Violetta</t>
  </si>
  <si>
    <t>Yeugheniya</t>
  </si>
  <si>
    <t>Zdeňka</t>
  </si>
  <si>
    <t>Zdeňce</t>
  </si>
  <si>
    <t>Zuzaně</t>
  </si>
  <si>
    <t>Žaneta</t>
  </si>
  <si>
    <t>Žanetě</t>
  </si>
  <si>
    <t>Popis sestavy1</t>
  </si>
  <si>
    <t>sestava bez náčiní</t>
  </si>
  <si>
    <t>sestava s libovolným náčiním</t>
  </si>
  <si>
    <t>Popis sestavy2</t>
  </si>
  <si>
    <t>Popis sestavy3</t>
  </si>
  <si>
    <t>Popis sestavy4</t>
  </si>
  <si>
    <t>Poč šest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</si>
  <si>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</si>
  <si>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</si>
  <si>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</si>
  <si>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</si>
  <si>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</si>
  <si>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</si>
  <si>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</si>
  <si>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CZE</t>
  </si>
  <si>
    <t>Náčiní</t>
  </si>
  <si>
    <t>Celková</t>
  </si>
  <si>
    <t>Startovní listina</t>
  </si>
  <si>
    <t>Výsledné
pořadí</t>
  </si>
  <si>
    <t>Rozhodčí počet</t>
  </si>
  <si>
    <t>Kroufková</t>
  </si>
  <si>
    <t>Havlicová</t>
  </si>
  <si>
    <t>Gréta</t>
  </si>
  <si>
    <t>Jouldybina</t>
  </si>
  <si>
    <t>Emiliya</t>
  </si>
  <si>
    <t>Charina</t>
  </si>
  <si>
    <t>Tatiana</t>
  </si>
  <si>
    <t>Draská</t>
  </si>
  <si>
    <t>Ema</t>
  </si>
  <si>
    <t>Ješíková</t>
  </si>
  <si>
    <t>Uxová</t>
  </si>
  <si>
    <t>Kofroňová</t>
  </si>
  <si>
    <t>Bendová</t>
  </si>
  <si>
    <t>Diefenbach</t>
  </si>
  <si>
    <t>Emely</t>
  </si>
  <si>
    <t>Schokin</t>
  </si>
  <si>
    <t>Lázníčková</t>
  </si>
  <si>
    <t>Zita</t>
  </si>
  <si>
    <t>Braun</t>
  </si>
  <si>
    <t>Alisa</t>
  </si>
  <si>
    <t>Pelnářová</t>
  </si>
  <si>
    <t>Vršanová</t>
  </si>
  <si>
    <t>Jůlie</t>
  </si>
  <si>
    <t>Procházková</t>
  </si>
  <si>
    <t>Kolm</t>
  </si>
  <si>
    <t>Uhlířová</t>
  </si>
  <si>
    <t>Rozálie</t>
  </si>
  <si>
    <t>Popova</t>
  </si>
  <si>
    <t>Polina</t>
  </si>
  <si>
    <t>Spillerová</t>
  </si>
  <si>
    <t>Šimáková</t>
  </si>
  <si>
    <t>Vaiglová</t>
  </si>
  <si>
    <t>Gregorová</t>
  </si>
  <si>
    <t>Burzová</t>
  </si>
  <si>
    <t>Belan</t>
  </si>
  <si>
    <t>Victoria</t>
  </si>
  <si>
    <t>Brumovská</t>
  </si>
  <si>
    <t>Spálenková</t>
  </si>
  <si>
    <t>Ella</t>
  </si>
  <si>
    <t>Petříková</t>
  </si>
  <si>
    <t>Valentýna</t>
  </si>
  <si>
    <t>Chmátalová</t>
  </si>
  <si>
    <t>Kopin</t>
  </si>
  <si>
    <t>Jennifer</t>
  </si>
  <si>
    <t>Heckelová</t>
  </si>
  <si>
    <t>Viktoria</t>
  </si>
  <si>
    <t>Deimová</t>
  </si>
  <si>
    <t>Martišová</t>
  </si>
  <si>
    <t>Ľubica</t>
  </si>
  <si>
    <t>Malcátová</t>
  </si>
  <si>
    <t>Hvězdová</t>
  </si>
  <si>
    <t>Štefíková</t>
  </si>
  <si>
    <t>Viktória</t>
  </si>
  <si>
    <t>Mira</t>
  </si>
  <si>
    <t>Mikulová</t>
  </si>
  <si>
    <t>Saviena</t>
  </si>
  <si>
    <t>Samková</t>
  </si>
  <si>
    <t>Machalová</t>
  </si>
  <si>
    <t>Mihaliková</t>
  </si>
  <si>
    <t>Kultová</t>
  </si>
  <si>
    <t>Podlahová</t>
  </si>
  <si>
    <t>Vrbacká</t>
  </si>
  <si>
    <t>Vanda</t>
  </si>
  <si>
    <t>Havlivcová</t>
  </si>
  <si>
    <t>Šiková</t>
  </si>
  <si>
    <t>Dillingerová</t>
  </si>
  <si>
    <t>Bublíková</t>
  </si>
  <si>
    <t>Reiserová</t>
  </si>
  <si>
    <t>Faboková</t>
  </si>
  <si>
    <t>Benetková</t>
  </si>
  <si>
    <t>Laura Nela</t>
  </si>
  <si>
    <t>Grétě</t>
  </si>
  <si>
    <t>Tatianě</t>
  </si>
  <si>
    <t>Emě</t>
  </si>
  <si>
    <t>Lauře Nele</t>
  </si>
  <si>
    <t>Zitě</t>
  </si>
  <si>
    <t>Jůlii</t>
  </si>
  <si>
    <t>Rozálii</t>
  </si>
  <si>
    <t>Elle</t>
  </si>
  <si>
    <t>Valentýně</t>
  </si>
  <si>
    <t>Viktorii</t>
  </si>
  <si>
    <t>Ľubici</t>
  </si>
  <si>
    <t>Viktórii</t>
  </si>
  <si>
    <t>Miře</t>
  </si>
  <si>
    <t>Savieně</t>
  </si>
  <si>
    <t>Vandě</t>
  </si>
  <si>
    <t>Kroufkové</t>
  </si>
  <si>
    <t>Havlicové</t>
  </si>
  <si>
    <t>Charině</t>
  </si>
  <si>
    <t>Draské</t>
  </si>
  <si>
    <t>Ješíkové</t>
  </si>
  <si>
    <t>Uxové</t>
  </si>
  <si>
    <t>Kofroňové</t>
  </si>
  <si>
    <t>Bendové</t>
  </si>
  <si>
    <t>Lázníčkové</t>
  </si>
  <si>
    <t>Pelnářové</t>
  </si>
  <si>
    <t>Vršanové</t>
  </si>
  <si>
    <t>Procházkové</t>
  </si>
  <si>
    <t>Uhlířové</t>
  </si>
  <si>
    <t>Spillerové</t>
  </si>
  <si>
    <t>Šimákové</t>
  </si>
  <si>
    <t>Vaiglové</t>
  </si>
  <si>
    <t>Gregorové</t>
  </si>
  <si>
    <t>Burzové</t>
  </si>
  <si>
    <t>Brumovské</t>
  </si>
  <si>
    <t>Spálenkové</t>
  </si>
  <si>
    <t>Petříkové</t>
  </si>
  <si>
    <t>Chmátalové</t>
  </si>
  <si>
    <t>Heckelové</t>
  </si>
  <si>
    <t>Deimové</t>
  </si>
  <si>
    <t>Martišové</t>
  </si>
  <si>
    <t>Malcátové</t>
  </si>
  <si>
    <t>Hvězdové</t>
  </si>
  <si>
    <t>Štefíkové</t>
  </si>
  <si>
    <t>Mikulové</t>
  </si>
  <si>
    <t>Samkové</t>
  </si>
  <si>
    <t>Machalové</t>
  </si>
  <si>
    <t>Mihalikové</t>
  </si>
  <si>
    <t>Kultové</t>
  </si>
  <si>
    <t>Podlahové</t>
  </si>
  <si>
    <t>Vrbacké</t>
  </si>
  <si>
    <t>Havlivcové</t>
  </si>
  <si>
    <t>Šikové</t>
  </si>
  <si>
    <t>Dillingerové</t>
  </si>
  <si>
    <t>Bublíkové</t>
  </si>
  <si>
    <t>Reiserové</t>
  </si>
  <si>
    <t>Fabokové</t>
  </si>
  <si>
    <t>Benetkové</t>
  </si>
  <si>
    <t>Rollová</t>
  </si>
  <si>
    <t>Navárová</t>
  </si>
  <si>
    <t>Karnišová</t>
  </si>
  <si>
    <t>Elen</t>
  </si>
  <si>
    <t>Lacinová</t>
  </si>
  <si>
    <t>Matylda</t>
  </si>
  <si>
    <t>Vacková</t>
  </si>
  <si>
    <t>Rajtíková</t>
  </si>
  <si>
    <t>Kateřna</t>
  </si>
  <si>
    <t>Kušnírová</t>
  </si>
  <si>
    <t>Leona</t>
  </si>
  <si>
    <t>Pouzarová</t>
  </si>
  <si>
    <t>Kapustová</t>
  </si>
  <si>
    <t>Melánie</t>
  </si>
  <si>
    <t>Říhová</t>
  </si>
  <si>
    <t>Kressová</t>
  </si>
  <si>
    <t>Veselá</t>
  </si>
  <si>
    <t>Petriková</t>
  </si>
  <si>
    <t>Hadačová</t>
  </si>
  <si>
    <t>Jankujová</t>
  </si>
  <si>
    <t>Jolana</t>
  </si>
  <si>
    <t>Berchová</t>
  </si>
  <si>
    <t>Hirn</t>
  </si>
  <si>
    <t>Lavičková</t>
  </si>
  <si>
    <t>Čechová</t>
  </si>
  <si>
    <t>Majerová</t>
  </si>
  <si>
    <t>Natali</t>
  </si>
  <si>
    <t>Nezbedová</t>
  </si>
  <si>
    <t>Kvášová</t>
  </si>
  <si>
    <t>Boháčová</t>
  </si>
  <si>
    <t>Švíková</t>
  </si>
  <si>
    <t>Kortánová</t>
  </si>
  <si>
    <t>Radka</t>
  </si>
  <si>
    <t>Magdaléna</t>
  </si>
  <si>
    <t>Šmejlkalová</t>
  </si>
  <si>
    <t>Špindlerová</t>
  </si>
  <si>
    <t>Světlana Petra</t>
  </si>
  <si>
    <t>Anabel Julia</t>
  </si>
  <si>
    <t>Rollové</t>
  </si>
  <si>
    <t>Navárové</t>
  </si>
  <si>
    <t>Karnišové</t>
  </si>
  <si>
    <t>Lacinové</t>
  </si>
  <si>
    <t>Vackové</t>
  </si>
  <si>
    <t>Rajtíkové</t>
  </si>
  <si>
    <t>Kušnírové</t>
  </si>
  <si>
    <t>Pouzarové</t>
  </si>
  <si>
    <t>Kapustové</t>
  </si>
  <si>
    <t>Říhové</t>
  </si>
  <si>
    <t>Kressové</t>
  </si>
  <si>
    <t>Veselé</t>
  </si>
  <si>
    <t>Petrikové</t>
  </si>
  <si>
    <t>Hadačové</t>
  </si>
  <si>
    <t>Jankujové</t>
  </si>
  <si>
    <t>Berchové</t>
  </si>
  <si>
    <t>Lavičkové</t>
  </si>
  <si>
    <t>Čechové</t>
  </si>
  <si>
    <t>Majerové</t>
  </si>
  <si>
    <t>Nezbedové</t>
  </si>
  <si>
    <t>Kvášové</t>
  </si>
  <si>
    <t>Boháčové</t>
  </si>
  <si>
    <t>Švíkové</t>
  </si>
  <si>
    <t>Kortánové</t>
  </si>
  <si>
    <t>Šmejlkalové</t>
  </si>
  <si>
    <t>Špindlerové</t>
  </si>
  <si>
    <t>Matyldě</t>
  </si>
  <si>
    <t>Kateřne</t>
  </si>
  <si>
    <t>Světlaně Petre</t>
  </si>
  <si>
    <t>Leoně</t>
  </si>
  <si>
    <t>Melánii</t>
  </si>
  <si>
    <t>Jolaně</t>
  </si>
  <si>
    <t>Anabel Julii</t>
  </si>
  <si>
    <t>Radce</t>
  </si>
  <si>
    <t>Magdaléně</t>
  </si>
  <si>
    <t>.</t>
  </si>
  <si>
    <t>D1,2</t>
  </si>
  <si>
    <t>E12</t>
  </si>
  <si>
    <t>E5</t>
  </si>
  <si>
    <t>E6</t>
  </si>
  <si>
    <t>Est</t>
  </si>
  <si>
    <t>D3,4</t>
  </si>
  <si>
    <t>7.kategorie - Kadetky starší, ročník 2002 - 2004</t>
  </si>
  <si>
    <t>GSK Tábor</t>
  </si>
  <si>
    <t>Petříková Valentýna</t>
  </si>
  <si>
    <t>Šimáková Aneta</t>
  </si>
  <si>
    <t>Králová Karin</t>
  </si>
  <si>
    <t>Šimáková Veronika</t>
  </si>
  <si>
    <t>Houdová Linda</t>
  </si>
  <si>
    <t>Korytová Ludmila</t>
  </si>
  <si>
    <t>Výchozí známka</t>
  </si>
  <si>
    <t>Machalová Eliška</t>
  </si>
  <si>
    <t>Kutišová Tereza</t>
  </si>
  <si>
    <t>Kloudová</t>
  </si>
  <si>
    <t>Beata</t>
  </si>
  <si>
    <t>Čunátová</t>
  </si>
  <si>
    <t>Pišková</t>
  </si>
  <si>
    <t>Fedáková</t>
  </si>
  <si>
    <t>Anika</t>
  </si>
  <si>
    <t>Jiráková</t>
  </si>
  <si>
    <t>Valéria</t>
  </si>
  <si>
    <t>Amélie</t>
  </si>
  <si>
    <t>Churanová</t>
  </si>
  <si>
    <t>Návarová</t>
  </si>
  <si>
    <t>Kuchtová</t>
  </si>
  <si>
    <t>Agáta</t>
  </si>
  <si>
    <t>Koniorová</t>
  </si>
  <si>
    <t>Ščerbová</t>
  </si>
  <si>
    <t>Jacquelyn Carmen</t>
  </si>
  <si>
    <t>Kloudové</t>
  </si>
  <si>
    <t>Čunátové</t>
  </si>
  <si>
    <t>Piškové</t>
  </si>
  <si>
    <t>Fedákové</t>
  </si>
  <si>
    <t>Jirákové</t>
  </si>
  <si>
    <t>Churanové</t>
  </si>
  <si>
    <t>Návarové</t>
  </si>
  <si>
    <t>Kuchtové</t>
  </si>
  <si>
    <t>Ščerbové</t>
  </si>
  <si>
    <t>Koniorové</t>
  </si>
  <si>
    <t>Beatě</t>
  </si>
  <si>
    <t>Anice</t>
  </si>
  <si>
    <t>Amélii</t>
  </si>
  <si>
    <t>Agátě</t>
  </si>
  <si>
    <t>bez</t>
  </si>
  <si>
    <t>Pořadí
po 2 ses</t>
  </si>
  <si>
    <t>Milevský pohár</t>
  </si>
  <si>
    <t>sestava s obručí</t>
  </si>
  <si>
    <t>sestava s kuželi</t>
  </si>
  <si>
    <t>sestava s míčem</t>
  </si>
  <si>
    <t>sestava se stuhou</t>
  </si>
  <si>
    <t>8.kategorie - Dorostenky, ročník 2001 a starší</t>
  </si>
  <si>
    <t>6.kategorie - Kadetky mladší, ročník 2005, 2006</t>
  </si>
  <si>
    <t>5.kategorie - Juniorky, ročník 2002 až 2004</t>
  </si>
  <si>
    <t>4.kategorie - Naděje starší, ročník 2005, 2006</t>
  </si>
  <si>
    <t>3.kategorie - Naděje mladší B, ročník 2007 a mladší</t>
  </si>
  <si>
    <t>2.kategorie - Naděje mladší A, ročník 2008 a mladší</t>
  </si>
  <si>
    <t>1.kategorie - Naděje nejmladší, ročník 2009 a mladší</t>
  </si>
  <si>
    <t>1.dubna 2017</t>
  </si>
  <si>
    <t>AUT</t>
  </si>
  <si>
    <t>Bulantová Charlotta</t>
  </si>
  <si>
    <t>TJ Sokol Bedřichov</t>
  </si>
  <si>
    <t>Koutná Tereza</t>
  </si>
  <si>
    <t>Sportunion Rauris</t>
  </si>
  <si>
    <t>TOPGYM Karlovy Vary</t>
  </si>
  <si>
    <t>Stieblerová Nikola</t>
  </si>
  <si>
    <t>SK Jihlava</t>
  </si>
  <si>
    <t>Vedralová Kristýna</t>
  </si>
  <si>
    <t>Kohnová Karolína</t>
  </si>
  <si>
    <t>Prokšová Anna</t>
  </si>
  <si>
    <t>Michálková Veronika</t>
  </si>
  <si>
    <t>DEU</t>
  </si>
  <si>
    <t>Bouzková Barbora</t>
  </si>
  <si>
    <t>Sommerbichler Lena</t>
  </si>
  <si>
    <t>Rambousková Linda</t>
  </si>
  <si>
    <t>Daum Magdalena</t>
  </si>
  <si>
    <t>Kocová Kateřina</t>
  </si>
  <si>
    <t>Bernatová Kristina</t>
  </si>
  <si>
    <t>Schindlerová</t>
  </si>
  <si>
    <t>Kloubková</t>
  </si>
  <si>
    <t>Klímková</t>
  </si>
  <si>
    <t>Ester</t>
  </si>
  <si>
    <t>Zlata</t>
  </si>
  <si>
    <t>Fialová</t>
  </si>
  <si>
    <t>Lorencová</t>
  </si>
  <si>
    <t>Sofia</t>
  </si>
  <si>
    <t>Dita</t>
  </si>
  <si>
    <t>Darja</t>
  </si>
  <si>
    <t>Ilona</t>
  </si>
  <si>
    <t>Kozlíková</t>
  </si>
  <si>
    <t>Leontýna</t>
  </si>
  <si>
    <t>Hosová</t>
  </si>
  <si>
    <t>Stella</t>
  </si>
  <si>
    <t>Fotevová</t>
  </si>
  <si>
    <t>Valerie</t>
  </si>
  <si>
    <t>Gutová</t>
  </si>
  <si>
    <t>Krystína</t>
  </si>
  <si>
    <t>Pribilincová</t>
  </si>
  <si>
    <t>Krulišová</t>
  </si>
  <si>
    <t>Klempířová</t>
  </si>
  <si>
    <t>Štěpánová</t>
  </si>
  <si>
    <t>Kouřilová</t>
  </si>
  <si>
    <t>Anastasia</t>
  </si>
  <si>
    <t>Rybková</t>
  </si>
  <si>
    <t>Bulantová</t>
  </si>
  <si>
    <t>Schvarczová</t>
  </si>
  <si>
    <t>Vinická</t>
  </si>
  <si>
    <t>Zlakowska</t>
  </si>
  <si>
    <t>Rozalia</t>
  </si>
  <si>
    <t>Kvaková</t>
  </si>
  <si>
    <t>Frants</t>
  </si>
  <si>
    <t>Kasimira</t>
  </si>
  <si>
    <t>Stefanie</t>
  </si>
  <si>
    <t>Koutná</t>
  </si>
  <si>
    <t>Fedunová</t>
  </si>
  <si>
    <t>Vobořilová</t>
  </si>
  <si>
    <t>Król</t>
  </si>
  <si>
    <t>Zofia</t>
  </si>
  <si>
    <t>Vysušilová</t>
  </si>
  <si>
    <t>Polanková</t>
  </si>
  <si>
    <t>Wierzba</t>
  </si>
  <si>
    <t>Balatková</t>
  </si>
  <si>
    <t>Staňková</t>
  </si>
  <si>
    <t>Bretšnajdrová</t>
  </si>
  <si>
    <t>Tayel</t>
  </si>
  <si>
    <t>Daria</t>
  </si>
  <si>
    <t>Tasch</t>
  </si>
  <si>
    <t>Vanessa</t>
  </si>
  <si>
    <t>Čadková</t>
  </si>
  <si>
    <t>Jevgenija</t>
  </si>
  <si>
    <t>Stieblerová</t>
  </si>
  <si>
    <t>Hnízdová</t>
  </si>
  <si>
    <t>Vedralová</t>
  </si>
  <si>
    <t>Vintrová</t>
  </si>
  <si>
    <t>Murchová</t>
  </si>
  <si>
    <t>Kohnová</t>
  </si>
  <si>
    <t>Ruckerová</t>
  </si>
  <si>
    <t>Paliychuk</t>
  </si>
  <si>
    <t>Alina</t>
  </si>
  <si>
    <t>Adela</t>
  </si>
  <si>
    <t>Emma</t>
  </si>
  <si>
    <t>Barbara</t>
  </si>
  <si>
    <t>Schulze</t>
  </si>
  <si>
    <t>Sophia</t>
  </si>
  <si>
    <t>Skonieczna</t>
  </si>
  <si>
    <t>Vanesa</t>
  </si>
  <si>
    <t>Konderová</t>
  </si>
  <si>
    <t>Rauh</t>
  </si>
  <si>
    <t>Elea</t>
  </si>
  <si>
    <t>Slavíčková</t>
  </si>
  <si>
    <t>Rajch</t>
  </si>
  <si>
    <t>Zikmundová</t>
  </si>
  <si>
    <t>Battel</t>
  </si>
  <si>
    <t>Alica</t>
  </si>
  <si>
    <t>Anežka</t>
  </si>
  <si>
    <t>Annika</t>
  </si>
  <si>
    <t>Daum</t>
  </si>
  <si>
    <t>Magdalena</t>
  </si>
  <si>
    <t>Johanka</t>
  </si>
  <si>
    <t>Anicia</t>
  </si>
  <si>
    <t>Clara</t>
  </si>
  <si>
    <t>Elisabeth</t>
  </si>
  <si>
    <t>Juliána</t>
  </si>
  <si>
    <t>Jayme</t>
  </si>
  <si>
    <t>Hojková</t>
  </si>
  <si>
    <t>Kocová</t>
  </si>
  <si>
    <t>Sofii</t>
  </si>
  <si>
    <t>Ditě</t>
  </si>
  <si>
    <t>Darje</t>
  </si>
  <si>
    <t>Iloně</t>
  </si>
  <si>
    <t>Leontýně</t>
  </si>
  <si>
    <t>Stelle</t>
  </si>
  <si>
    <t>Valerii</t>
  </si>
  <si>
    <t>Krystíně</t>
  </si>
  <si>
    <t>Stefanii</t>
  </si>
  <si>
    <t>Jevgeniji</t>
  </si>
  <si>
    <t>Emmě</t>
  </si>
  <si>
    <t>Anežce</t>
  </si>
  <si>
    <t>Johance</t>
  </si>
  <si>
    <t>Juliáně</t>
  </si>
  <si>
    <t>Zlatě</t>
  </si>
  <si>
    <t>Klementová</t>
  </si>
  <si>
    <t>Bencová Karolína</t>
  </si>
  <si>
    <t>Moravanská Veronika</t>
  </si>
  <si>
    <t>Tamchynová Klára</t>
  </si>
  <si>
    <t xml:space="preserve"> </t>
  </si>
  <si>
    <t>ŠK Juventa Bratislava</t>
  </si>
  <si>
    <t>1.kategorie - Naděje nejmladší, ročník 2011 a mladší</t>
  </si>
  <si>
    <t>Lavrynenko Anna</t>
  </si>
  <si>
    <t xml:space="preserve">Havaldová Ema </t>
  </si>
  <si>
    <t xml:space="preserve">TJSK Prague </t>
  </si>
  <si>
    <t>Lidinská Valerie</t>
  </si>
  <si>
    <t>Kozych Milana</t>
  </si>
  <si>
    <t>Filipová Eliška</t>
  </si>
  <si>
    <t>Zahradníková Viktorie</t>
  </si>
  <si>
    <t>Peterková Zdeňka</t>
  </si>
  <si>
    <t>Pintová Andrea</t>
  </si>
  <si>
    <t xml:space="preserve">Malá Agáta </t>
  </si>
  <si>
    <t>2.kategorie - Naděje nejmladší, ročník 2010 a mladší</t>
  </si>
  <si>
    <t xml:space="preserve">Szabová Viktória  </t>
  </si>
  <si>
    <t xml:space="preserve">Bergins Leandra </t>
  </si>
  <si>
    <t>SVNA Hamburg</t>
  </si>
  <si>
    <t xml:space="preserve">Schokin Victoria </t>
  </si>
  <si>
    <t>Kloboučníková Gabriela</t>
  </si>
  <si>
    <t>Hubená Ema</t>
  </si>
  <si>
    <t xml:space="preserve">Ullmanová Tereza </t>
  </si>
  <si>
    <t>Slavia SK Rapid Plzeň</t>
  </si>
  <si>
    <t>Kaplanová Dorota</t>
  </si>
  <si>
    <t>RGC Karlovy Vary</t>
  </si>
  <si>
    <t xml:space="preserve">Fialová Karolína </t>
  </si>
  <si>
    <t>TJ Sokol Plzeň IV</t>
  </si>
  <si>
    <t xml:space="preserve">Kratochvílová Leontýna </t>
  </si>
  <si>
    <t xml:space="preserve">Erika Bubeníčková </t>
  </si>
  <si>
    <t>SK Triumf Praha</t>
  </si>
  <si>
    <t xml:space="preserve">Agáta Císarová </t>
  </si>
  <si>
    <t>3.kategorie - Naděje nejmladší, ročník 2009 a mladší</t>
  </si>
  <si>
    <t xml:space="preserve">Diana Kéry </t>
  </si>
  <si>
    <t xml:space="preserve">Dorota Rybárová </t>
  </si>
  <si>
    <t xml:space="preserve">Simona Tejedyová </t>
  </si>
  <si>
    <t xml:space="preserve">Hanzlíková Natálie </t>
  </si>
  <si>
    <t>SC 80 Chomutov</t>
  </si>
  <si>
    <t xml:space="preserve">Yuza Oleksandra </t>
  </si>
  <si>
    <t xml:space="preserve">Trejbalová Monika </t>
  </si>
  <si>
    <t xml:space="preserve">Mikšovicová Dominika </t>
  </si>
  <si>
    <t xml:space="preserve">Moravcová Světlana </t>
  </si>
  <si>
    <t>TJ Slavoj Plzeň</t>
  </si>
  <si>
    <t>Černá Kateřina</t>
  </si>
  <si>
    <t xml:space="preserve">Iwanow Alina </t>
  </si>
  <si>
    <t xml:space="preserve">Kibler Sophija </t>
  </si>
  <si>
    <t xml:space="preserve">Jouldybina Emiliya </t>
  </si>
  <si>
    <t>Diefenbach Emely</t>
  </si>
  <si>
    <t xml:space="preserve">Katharina Herzog </t>
  </si>
  <si>
    <t xml:space="preserve">Špontak Viktorie </t>
  </si>
  <si>
    <t>SK Rapid Plzeň</t>
  </si>
  <si>
    <t>Vaňková Berenika</t>
  </si>
  <si>
    <t xml:space="preserve">Kučerová Ema </t>
  </si>
  <si>
    <t>4.kategorie - Naděje mladší, ročník 2008 a mladší</t>
  </si>
  <si>
    <t xml:space="preserve">Borovičková Michaela  </t>
  </si>
  <si>
    <t>Hýbnerová Barbora</t>
  </si>
  <si>
    <t>Fukarová Nikol</t>
  </si>
  <si>
    <t>Brožková Lucie</t>
  </si>
  <si>
    <t>Koublová Karolína</t>
  </si>
  <si>
    <t>Koželuhová Karolína</t>
  </si>
  <si>
    <t>Chaloupková Adéla</t>
  </si>
  <si>
    <t>Hudková Nikola</t>
  </si>
  <si>
    <t>Samková Eva</t>
  </si>
  <si>
    <t xml:space="preserve">Schokin Diana </t>
  </si>
  <si>
    <t xml:space="preserve">Braun Alisa </t>
  </si>
  <si>
    <t xml:space="preserve">Kolm Angelina </t>
  </si>
  <si>
    <t xml:space="preserve">Eliška Vojáčková </t>
  </si>
  <si>
    <t>SK GymŠarm Plzeň</t>
  </si>
  <si>
    <t xml:space="preserve">Helena Kössner </t>
  </si>
  <si>
    <t xml:space="preserve">Krásná Gabriela </t>
  </si>
  <si>
    <t xml:space="preserve">Kolářová Laura </t>
  </si>
  <si>
    <t xml:space="preserve">Pelnářová Nela </t>
  </si>
  <si>
    <t>Vilčková Barbora</t>
  </si>
  <si>
    <t>Wolfová Laura</t>
  </si>
  <si>
    <t>Blažková Nikola</t>
  </si>
  <si>
    <t xml:space="preserve">Fedunova Darja </t>
  </si>
  <si>
    <t>5.kategorie - Naděje mladší, ročník 2007 a mladší</t>
  </si>
  <si>
    <t>Hamouzová Markéta</t>
  </si>
  <si>
    <t>Kordová Klára</t>
  </si>
  <si>
    <t>Špalová Klára</t>
  </si>
  <si>
    <t>Svobodová Klára</t>
  </si>
  <si>
    <t xml:space="preserve">Deimová Anna </t>
  </si>
  <si>
    <t xml:space="preserve">Spálenková Ella </t>
  </si>
  <si>
    <t>6.kategorie-  Naděje starší , ročník 2006, 2005</t>
  </si>
  <si>
    <t>Bystřická Natálie</t>
  </si>
  <si>
    <t>Mirošničenko Diana</t>
  </si>
  <si>
    <t>Club Sport Vítkov</t>
  </si>
  <si>
    <t xml:space="preserve">Polanková Natálie </t>
  </si>
  <si>
    <t>Jilečková Mariana</t>
  </si>
  <si>
    <t>Active Žďár nad Sázavou</t>
  </si>
  <si>
    <t xml:space="preserve">Paludová Michaela </t>
  </si>
  <si>
    <t>SK Trasko Vyškov</t>
  </si>
  <si>
    <t>7.kategorie - Juniorky, ročník 2002 -2004</t>
  </si>
  <si>
    <t xml:space="preserve">Sládková Nicol </t>
  </si>
  <si>
    <t xml:space="preserve">Kubíčková Běla </t>
  </si>
  <si>
    <t xml:space="preserve">Lylová Sarah </t>
  </si>
  <si>
    <t>8.kategorie - kadetky mladší, ročník 2006, 2005</t>
  </si>
  <si>
    <t>8.kategorie - kadetky mladší, ročník 2006, 2008</t>
  </si>
  <si>
    <t xml:space="preserve">Dvořáková Viktorie </t>
  </si>
  <si>
    <t xml:space="preserve">Schäfer Michelle </t>
  </si>
  <si>
    <t>Bodolló Anna</t>
  </si>
  <si>
    <t xml:space="preserve">Battel Alica </t>
  </si>
  <si>
    <t>Sportunion Raruris</t>
  </si>
  <si>
    <t>Svancerová Vanda</t>
  </si>
  <si>
    <t>Stöckl Lea</t>
  </si>
  <si>
    <t xml:space="preserve">Ullmanová Anna </t>
  </si>
  <si>
    <t>TJ. Sokol Plzeň IV</t>
  </si>
  <si>
    <t xml:space="preserve">Kuncová Klára </t>
  </si>
  <si>
    <t xml:space="preserve">Zikmundová Anna </t>
  </si>
  <si>
    <t xml:space="preserve">SK Triumf Praha </t>
  </si>
  <si>
    <t>Brustmannová Adéla</t>
  </si>
  <si>
    <t>Bendová Barbora</t>
  </si>
  <si>
    <t>Výrostková Kateřina</t>
  </si>
  <si>
    <t>Hlaváčiková Sabina</t>
  </si>
  <si>
    <t>9.kategorie - kadetky starší, ročník 2002 - 2004</t>
  </si>
  <si>
    <t xml:space="preserve">Zemanová Lucie </t>
  </si>
  <si>
    <t xml:space="preserve">Cibulková Aneta </t>
  </si>
  <si>
    <t xml:space="preserve">Martyn Kamila </t>
  </si>
  <si>
    <t xml:space="preserve">Poláchová Adéla </t>
  </si>
  <si>
    <t xml:space="preserve">Frank Sofia </t>
  </si>
  <si>
    <t>Dunová Daniela</t>
  </si>
  <si>
    <t xml:space="preserve">Korovchenko Valeria </t>
  </si>
  <si>
    <t>Hynková Zuzana</t>
  </si>
  <si>
    <t>Hřídelová Eva</t>
  </si>
  <si>
    <t>Mokrá Simona</t>
  </si>
  <si>
    <t xml:space="preserve">Urbancová Markéta </t>
  </si>
  <si>
    <t>10.kategorie - dorostenky, ročník 2001 a starší</t>
  </si>
  <si>
    <t>Šanderová Veronika</t>
  </si>
  <si>
    <t xml:space="preserve">Janzen Marie </t>
  </si>
  <si>
    <t>Cajthamlová Michaela</t>
  </si>
  <si>
    <t xml:space="preserve">Šiková Eva </t>
  </si>
  <si>
    <t>24. ročník závodu Milevský pohárek</t>
  </si>
  <si>
    <t>6. května 2017</t>
  </si>
  <si>
    <t>Procházková Beata</t>
  </si>
  <si>
    <t>Havlicová Gréta</t>
  </si>
  <si>
    <t>Divišová Adriana</t>
  </si>
  <si>
    <t>6.kategorie-  Naděje starší , ročník 2006, 2007</t>
  </si>
  <si>
    <t>sestava se švihadlem</t>
  </si>
  <si>
    <t>5. kategorie - Naděje mladší ročník 2007</t>
  </si>
  <si>
    <t>4. kategorie - Naděje mladší ročník 2008</t>
  </si>
  <si>
    <t>3. kategorie - Naděje nejmladší ročník 2009</t>
  </si>
  <si>
    <t>2. kategorie - Naděje nejmladší ročník 2010 a mladší</t>
  </si>
  <si>
    <t>1. kategorie - Naděje nejmladší ročník 2011 a mladší</t>
  </si>
  <si>
    <t>6. kategorie - Naděje starší ročník 2006,2005</t>
  </si>
  <si>
    <t>7. kategorie - Juniorky ročník 2002 - 2004</t>
  </si>
  <si>
    <t>8. kategorie - Kadetky mladší ročník 2006, 2005</t>
  </si>
  <si>
    <t>9. kategorie - Kadetky starší ročník 2002-2004</t>
  </si>
  <si>
    <t>sestava s kužely</t>
  </si>
  <si>
    <t>10. kategorie - Dorostenky ročník 2001 a starší</t>
  </si>
  <si>
    <t>Řezníková Amélie Jana</t>
  </si>
  <si>
    <t>Kaiserer Elisabeth</t>
  </si>
  <si>
    <t>1.kategorie - Naděje nejmladší 2011 a mladší</t>
  </si>
  <si>
    <t>24.ročník závodu Milevský pohárek</t>
  </si>
  <si>
    <t>6.května 2017</t>
  </si>
  <si>
    <t>6. kategorie - Naděje starší ročník 2006-2005</t>
  </si>
  <si>
    <t>7. kategorie - Juniorky ročník 2002-2004</t>
  </si>
  <si>
    <t>8. kategorie - Kadetky mladší ročník 2006-2005</t>
  </si>
  <si>
    <t xml:space="preserve">sestava s obručí </t>
  </si>
  <si>
    <t>9. kategorie - Kadetky starší 2002 - 2004</t>
  </si>
  <si>
    <t xml:space="preserve">sestava se švihadlem </t>
  </si>
  <si>
    <t>Šiková Eva</t>
  </si>
  <si>
    <t>Vilímková Julie</t>
  </si>
  <si>
    <t>Preiningerová Sára</t>
  </si>
  <si>
    <t>Bouck Elizabeth</t>
  </si>
  <si>
    <t>Janoušková Mia</t>
  </si>
  <si>
    <t>Králová Eliška</t>
  </si>
  <si>
    <t>švih</t>
  </si>
  <si>
    <t>obruč</t>
  </si>
  <si>
    <t>míč</t>
  </si>
  <si>
    <t>kužele</t>
  </si>
  <si>
    <t>obuč</t>
  </si>
  <si>
    <t>stuha</t>
  </si>
  <si>
    <t>16.17.</t>
  </si>
  <si>
    <t>10.11.</t>
  </si>
  <si>
    <t>4.5.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</si>
</sst>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.000"/>
  </numFmts>
  <fonts count="50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6"/>
      <name val="Arial CE"/>
      <charset val="238"/>
    </font>
    <font>
      <b/>
      <sz val="12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color indexed="8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2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515">
    <xf numFmtId="0" fontId="0" fillId="0" borderId="0" xfId="0"/>
    <xf numFmtId="0" fontId="7" fillId="0" borderId="0" xfId="0" applyFont="1"/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6" fillId="0" borderId="0" xfId="0" applyNumberFormat="1" applyFont="1" applyBorder="1"/>
    <xf numFmtId="0" fontId="2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64" fontId="5" fillId="25" borderId="16" xfId="0" applyNumberFormat="1" applyFont="1" applyFill="1" applyBorder="1" applyAlignment="1">
      <alignment horizontal="center" vertical="center"/>
    </xf>
    <xf numFmtId="1" fontId="3" fillId="25" borderId="13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0" fontId="31" fillId="0" borderId="0" xfId="0" applyFont="1" applyFill="1"/>
    <xf numFmtId="164" fontId="5" fillId="26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5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/>
    <xf numFmtId="0" fontId="0" fillId="27" borderId="0" xfId="0" applyFill="1" applyAlignment="1">
      <alignment horizontal="center"/>
    </xf>
    <xf numFmtId="0" fontId="0" fillId="28" borderId="0" xfId="0" applyFill="1"/>
    <xf numFmtId="0" fontId="0" fillId="28" borderId="0" xfId="0" applyFill="1" applyAlignment="1">
      <alignment horizontal="center"/>
    </xf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44" fontId="34" fillId="0" borderId="0" xfId="22" applyFont="1" applyBorder="1" applyAlignme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3" fillId="0" borderId="0" xfId="0" applyFont="1"/>
    <xf numFmtId="0" fontId="36" fillId="0" borderId="0" xfId="0" applyFont="1" applyAlignment="1"/>
    <xf numFmtId="0" fontId="37" fillId="0" borderId="0" xfId="0" applyFont="1"/>
    <xf numFmtId="0" fontId="33" fillId="0" borderId="0" xfId="0" applyFont="1"/>
    <xf numFmtId="0" fontId="36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/>
    <xf numFmtId="0" fontId="33" fillId="0" borderId="22" xfId="0" applyFont="1" applyBorder="1"/>
    <xf numFmtId="0" fontId="33" fillId="0" borderId="23" xfId="0" applyFont="1" applyBorder="1"/>
    <xf numFmtId="0" fontId="33" fillId="0" borderId="24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/>
    <xf numFmtId="0" fontId="38" fillId="0" borderId="28" xfId="0" applyFont="1" applyBorder="1"/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9" fillId="0" borderId="0" xfId="0" applyFont="1"/>
    <xf numFmtId="164" fontId="40" fillId="0" borderId="32" xfId="0" applyNumberFormat="1" applyFont="1" applyBorder="1" applyAlignment="1">
      <alignment horizontal="center"/>
    </xf>
    <xf numFmtId="164" fontId="40" fillId="0" borderId="33" xfId="0" applyNumberFormat="1" applyFont="1" applyBorder="1" applyAlignment="1">
      <alignment horizontal="center"/>
    </xf>
    <xf numFmtId="0" fontId="37" fillId="0" borderId="0" xfId="0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24" xfId="0" applyFont="1" applyBorder="1"/>
    <xf numFmtId="0" fontId="40" fillId="0" borderId="20" xfId="0" applyFont="1" applyBorder="1" applyAlignment="1">
      <alignment horizontal="center"/>
    </xf>
    <xf numFmtId="0" fontId="40" fillId="0" borderId="21" xfId="0" applyFont="1" applyBorder="1"/>
    <xf numFmtId="0" fontId="40" fillId="0" borderId="22" xfId="0" applyFont="1" applyBorder="1" applyAlignment="1">
      <alignment horizontal="center"/>
    </xf>
    <xf numFmtId="0" fontId="40" fillId="0" borderId="23" xfId="0" applyFont="1" applyBorder="1"/>
    <xf numFmtId="0" fontId="40" fillId="0" borderId="24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/>
    <xf numFmtId="0" fontId="39" fillId="0" borderId="28" xfId="0" applyFont="1" applyBorder="1" applyAlignment="1">
      <alignment horizontal="center"/>
    </xf>
    <xf numFmtId="0" fontId="39" fillId="0" borderId="29" xfId="0" applyFont="1" applyBorder="1"/>
    <xf numFmtId="0" fontId="40" fillId="0" borderId="10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40" fillId="0" borderId="30" xfId="0" applyFont="1" applyBorder="1"/>
    <xf numFmtId="0" fontId="40" fillId="0" borderId="26" xfId="0" applyFont="1" applyBorder="1" applyAlignment="1">
      <alignment horizontal="center"/>
    </xf>
    <xf numFmtId="0" fontId="40" fillId="0" borderId="27" xfId="0" applyFont="1" applyBorder="1"/>
    <xf numFmtId="0" fontId="40" fillId="0" borderId="28" xfId="0" applyFont="1" applyBorder="1" applyAlignment="1">
      <alignment horizontal="center"/>
    </xf>
    <xf numFmtId="0" fontId="40" fillId="0" borderId="29" xfId="0" applyFont="1" applyBorder="1"/>
    <xf numFmtId="0" fontId="40" fillId="0" borderId="31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21" xfId="0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0" borderId="36" xfId="0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/>
    </xf>
    <xf numFmtId="2" fontId="40" fillId="0" borderId="23" xfId="0" applyNumberFormat="1" applyFont="1" applyBorder="1" applyAlignment="1">
      <alignment horizontal="center"/>
    </xf>
    <xf numFmtId="0" fontId="39" fillId="0" borderId="0" xfId="0" applyFont="1"/>
    <xf numFmtId="0" fontId="40" fillId="0" borderId="34" xfId="0" applyFont="1" applyBorder="1"/>
    <xf numFmtId="2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40" fillId="0" borderId="34" xfId="0" applyNumberFormat="1" applyFont="1" applyBorder="1" applyAlignment="1">
      <alignment horizontal="center"/>
    </xf>
    <xf numFmtId="2" fontId="40" fillId="0" borderId="32" xfId="0" applyNumberFormat="1" applyFont="1" applyBorder="1" applyAlignment="1">
      <alignment horizontal="center"/>
    </xf>
    <xf numFmtId="164" fontId="40" fillId="0" borderId="37" xfId="0" applyNumberFormat="1" applyFont="1" applyBorder="1" applyAlignment="1">
      <alignment horizontal="center"/>
    </xf>
    <xf numFmtId="0" fontId="41" fillId="0" borderId="0" xfId="0" applyFont="1"/>
    <xf numFmtId="0" fontId="40" fillId="0" borderId="36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2" fontId="40" fillId="0" borderId="39" xfId="0" applyNumberFormat="1" applyFont="1" applyBorder="1" applyAlignment="1">
      <alignment horizontal="center"/>
    </xf>
    <xf numFmtId="2" fontId="40" fillId="0" borderId="36" xfId="0" applyNumberFormat="1" applyFont="1" applyBorder="1" applyAlignment="1">
      <alignment horizontal="center"/>
    </xf>
    <xf numFmtId="164" fontId="40" fillId="0" borderId="40" xfId="0" applyNumberFormat="1" applyFont="1" applyBorder="1" applyAlignment="1">
      <alignment horizontal="center"/>
    </xf>
    <xf numFmtId="164" fontId="40" fillId="0" borderId="41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2" fillId="0" borderId="0" xfId="0" applyFont="1"/>
    <xf numFmtId="49" fontId="7" fillId="0" borderId="0" xfId="0" applyNumberFormat="1" applyFont="1" applyAlignment="1">
      <alignment horizontal="right"/>
    </xf>
    <xf numFmtId="0" fontId="5" fillId="0" borderId="32" xfId="0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0" fontId="0" fillId="0" borderId="18" xfId="0" applyFill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1" fontId="5" fillId="0" borderId="1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43" fillId="0" borderId="37" xfId="0" applyFont="1" applyBorder="1" applyAlignment="1">
      <alignment horizontal="left" vertical="center"/>
    </xf>
    <xf numFmtId="0" fontId="0" fillId="0" borderId="0" xfId="0" applyBorder="1"/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vertical="center"/>
    </xf>
    <xf numFmtId="1" fontId="5" fillId="0" borderId="34" xfId="0" applyNumberFormat="1" applyFont="1" applyBorder="1" applyAlignment="1">
      <alignment vertical="center"/>
    </xf>
    <xf numFmtId="0" fontId="6" fillId="0" borderId="10" xfId="0" applyFont="1" applyFill="1" applyBorder="1"/>
    <xf numFmtId="0" fontId="6" fillId="0" borderId="34" xfId="0" applyFont="1" applyFill="1" applyBorder="1"/>
    <xf numFmtId="0" fontId="6" fillId="0" borderId="48" xfId="0" applyFont="1" applyBorder="1"/>
    <xf numFmtId="1" fontId="5" fillId="0" borderId="41" xfId="0" applyNumberFormat="1" applyFont="1" applyBorder="1" applyAlignment="1">
      <alignment horizontal="center" vertical="center"/>
    </xf>
    <xf numFmtId="1" fontId="44" fillId="0" borderId="32" xfId="0" applyNumberFormat="1" applyFont="1" applyBorder="1" applyAlignment="1">
      <alignment vertical="center"/>
    </xf>
    <xf numFmtId="1" fontId="5" fillId="0" borderId="37" xfId="0" applyNumberFormat="1" applyFont="1" applyBorder="1" applyAlignment="1">
      <alignment vertical="center"/>
    </xf>
    <xf numFmtId="0" fontId="6" fillId="0" borderId="32" xfId="0" applyFont="1" applyFill="1" applyBorder="1"/>
    <xf numFmtId="0" fontId="6" fillId="0" borderId="37" xfId="0" applyFont="1" applyFill="1" applyBorder="1"/>
    <xf numFmtId="0" fontId="6" fillId="0" borderId="33" xfId="0" applyFont="1" applyBorder="1"/>
    <xf numFmtId="0" fontId="7" fillId="0" borderId="49" xfId="0" applyFont="1" applyBorder="1" applyAlignment="1"/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44" fillId="0" borderId="42" xfId="0" applyNumberFormat="1" applyFont="1" applyBorder="1" applyAlignment="1">
      <alignment vertical="center"/>
    </xf>
    <xf numFmtId="1" fontId="5" fillId="0" borderId="51" xfId="0" applyNumberFormat="1" applyFont="1" applyBorder="1" applyAlignment="1">
      <alignment vertical="center"/>
    </xf>
    <xf numFmtId="0" fontId="6" fillId="0" borderId="42" xfId="0" applyFont="1" applyFill="1" applyBorder="1"/>
    <xf numFmtId="0" fontId="6" fillId="0" borderId="51" xfId="0" applyFont="1" applyFill="1" applyBorder="1"/>
    <xf numFmtId="0" fontId="6" fillId="0" borderId="50" xfId="0" applyFont="1" applyFill="1" applyBorder="1"/>
    <xf numFmtId="0" fontId="6" fillId="0" borderId="52" xfId="0" applyFont="1" applyBorder="1"/>
    <xf numFmtId="0" fontId="6" fillId="0" borderId="53" xfId="0" applyFont="1" applyBorder="1"/>
    <xf numFmtId="0" fontId="6" fillId="0" borderId="40" xfId="0" applyFont="1" applyFill="1" applyBorder="1"/>
    <xf numFmtId="0" fontId="6" fillId="0" borderId="54" xfId="0" applyFont="1" applyBorder="1"/>
    <xf numFmtId="0" fontId="6" fillId="0" borderId="41" xfId="0" applyFont="1" applyFill="1" applyBorder="1"/>
    <xf numFmtId="0" fontId="6" fillId="0" borderId="55" xfId="0" applyFont="1" applyBorder="1"/>
    <xf numFmtId="0" fontId="45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/>
    <xf numFmtId="0" fontId="31" fillId="24" borderId="0" xfId="0" applyFont="1" applyFill="1" applyAlignment="1">
      <alignment horizontal="left"/>
    </xf>
    <xf numFmtId="0" fontId="31" fillId="24" borderId="0" xfId="0" applyFont="1" applyFill="1"/>
    <xf numFmtId="0" fontId="31" fillId="29" borderId="0" xfId="0" applyFont="1" applyFill="1" applyAlignment="1">
      <alignment horizontal="left"/>
    </xf>
    <xf numFmtId="0" fontId="31" fillId="29" borderId="0" xfId="0" applyFont="1" applyFill="1"/>
    <xf numFmtId="0" fontId="31" fillId="30" borderId="0" xfId="0" applyFont="1" applyFill="1" applyAlignment="1">
      <alignment horizontal="left"/>
    </xf>
    <xf numFmtId="0" fontId="31" fillId="30" borderId="0" xfId="0" applyFont="1" applyFill="1"/>
    <xf numFmtId="0" fontId="31" fillId="26" borderId="0" xfId="0" applyFont="1" applyFill="1" applyAlignment="1">
      <alignment horizontal="left"/>
    </xf>
    <xf numFmtId="0" fontId="31" fillId="26" borderId="0" xfId="0" applyFont="1" applyFill="1"/>
    <xf numFmtId="1" fontId="3" fillId="0" borderId="45" xfId="0" applyNumberFormat="1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1" fontId="44" fillId="0" borderId="31" xfId="0" applyNumberFormat="1" applyFont="1" applyBorder="1" applyAlignment="1">
      <alignment vertical="center"/>
    </xf>
    <xf numFmtId="1" fontId="5" fillId="0" borderId="35" xfId="0" applyNumberFormat="1" applyFont="1" applyBorder="1" applyAlignment="1">
      <alignment vertical="center"/>
    </xf>
    <xf numFmtId="0" fontId="6" fillId="0" borderId="31" xfId="0" applyFont="1" applyFill="1" applyBorder="1"/>
    <xf numFmtId="0" fontId="6" fillId="0" borderId="35" xfId="0" applyFont="1" applyFill="1" applyBorder="1"/>
    <xf numFmtId="0" fontId="6" fillId="0" borderId="57" xfId="0" applyFont="1" applyBorder="1"/>
    <xf numFmtId="1" fontId="3" fillId="0" borderId="58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/>
    </xf>
    <xf numFmtId="0" fontId="40" fillId="0" borderId="40" xfId="0" applyFont="1" applyBorder="1"/>
    <xf numFmtId="0" fontId="40" fillId="0" borderId="33" xfId="0" applyFont="1" applyBorder="1" applyAlignment="1">
      <alignment horizontal="center"/>
    </xf>
    <xf numFmtId="0" fontId="40" fillId="0" borderId="41" xfId="0" applyFont="1" applyBorder="1"/>
    <xf numFmtId="0" fontId="40" fillId="0" borderId="32" xfId="0" applyFont="1" applyBorder="1" applyAlignment="1">
      <alignment horizontal="center"/>
    </xf>
    <xf numFmtId="0" fontId="40" fillId="0" borderId="37" xfId="0" applyFont="1" applyBorder="1"/>
    <xf numFmtId="0" fontId="45" fillId="29" borderId="0" xfId="0" applyFont="1" applyFill="1" applyAlignment="1">
      <alignment horizontal="center"/>
    </xf>
    <xf numFmtId="0" fontId="3" fillId="29" borderId="10" xfId="0" applyFont="1" applyFill="1" applyBorder="1" applyAlignment="1">
      <alignment horizontal="center" vertical="center"/>
    </xf>
    <xf numFmtId="0" fontId="47" fillId="0" borderId="0" xfId="0" applyFont="1"/>
    <xf numFmtId="0" fontId="6" fillId="0" borderId="59" xfId="0" applyFont="1" applyFill="1" applyBorder="1"/>
    <xf numFmtId="0" fontId="6" fillId="0" borderId="18" xfId="0" applyFont="1" applyFill="1" applyBorder="1"/>
    <xf numFmtId="0" fontId="6" fillId="0" borderId="46" xfId="0" applyFont="1" applyFill="1" applyBorder="1"/>
    <xf numFmtId="2" fontId="40" fillId="0" borderId="34" xfId="0" applyNumberFormat="1" applyFont="1" applyBorder="1" applyAlignment="1">
      <alignment horizontal="center"/>
    </xf>
    <xf numFmtId="2" fontId="40" fillId="0" borderId="37" xfId="0" applyNumberFormat="1" applyFont="1" applyBorder="1" applyAlignment="1">
      <alignment horizontal="center"/>
    </xf>
    <xf numFmtId="0" fontId="5" fillId="0" borderId="60" xfId="0" applyFont="1" applyFill="1" applyBorder="1" applyAlignment="1">
      <alignment horizontal="center" vertical="center"/>
    </xf>
    <xf numFmtId="2" fontId="3" fillId="29" borderId="61" xfId="0" applyNumberFormat="1" applyFont="1" applyFill="1" applyBorder="1" applyAlignment="1">
      <alignment horizontal="center" vertical="center"/>
    </xf>
    <xf numFmtId="2" fontId="3" fillId="29" borderId="43" xfId="0" applyNumberFormat="1" applyFont="1" applyFill="1" applyBorder="1" applyAlignment="1">
      <alignment horizontal="center" vertical="center"/>
    </xf>
    <xf numFmtId="164" fontId="5" fillId="24" borderId="62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5" fillId="24" borderId="16" xfId="0" applyNumberFormat="1" applyFont="1" applyFill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vertical="center"/>
    </xf>
    <xf numFmtId="1" fontId="5" fillId="0" borderId="43" xfId="0" applyNumberFormat="1" applyFont="1" applyBorder="1" applyAlignment="1">
      <alignment horizontal="center" vertical="center"/>
    </xf>
    <xf numFmtId="0" fontId="43" fillId="0" borderId="44" xfId="0" applyFont="1" applyBorder="1" applyAlignment="1">
      <alignment horizontal="left" vertical="center"/>
    </xf>
    <xf numFmtId="0" fontId="6" fillId="0" borderId="56" xfId="0" applyFont="1" applyFill="1" applyBorder="1"/>
    <xf numFmtId="0" fontId="6" fillId="0" borderId="64" xfId="0" applyFont="1" applyBorder="1"/>
    <xf numFmtId="0" fontId="6" fillId="0" borderId="60" xfId="0" applyFont="1" applyFill="1" applyBorder="1"/>
    <xf numFmtId="0" fontId="4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164" fontId="5" fillId="29" borderId="65" xfId="0" applyNumberFormat="1" applyFont="1" applyFill="1" applyBorder="1" applyAlignment="1">
      <alignment horizontal="center" vertical="center"/>
    </xf>
    <xf numFmtId="2" fontId="12" fillId="29" borderId="66" xfId="0" applyNumberFormat="1" applyFont="1" applyFill="1" applyBorder="1" applyAlignment="1">
      <alignment horizontal="center" vertical="center"/>
    </xf>
    <xf numFmtId="2" fontId="12" fillId="29" borderId="43" xfId="0" applyNumberFormat="1" applyFont="1" applyFill="1" applyBorder="1" applyAlignment="1">
      <alignment horizontal="center" vertical="center"/>
    </xf>
    <xf numFmtId="2" fontId="3" fillId="29" borderId="67" xfId="0" applyNumberFormat="1" applyFont="1" applyFill="1" applyBorder="1" applyAlignment="1">
      <alignment horizontal="center" vertical="center"/>
    </xf>
    <xf numFmtId="164" fontId="5" fillId="24" borderId="6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2" fontId="6" fillId="29" borderId="43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49" fontId="1" fillId="24" borderId="0" xfId="0" applyNumberFormat="1" applyFont="1" applyFill="1"/>
    <xf numFmtId="49" fontId="1" fillId="29" borderId="0" xfId="0" applyNumberFormat="1" applyFont="1" applyFill="1"/>
    <xf numFmtId="49" fontId="1" fillId="32" borderId="0" xfId="0" applyNumberFormat="1" applyFont="1" applyFill="1"/>
    <xf numFmtId="49" fontId="1" fillId="30" borderId="0" xfId="0" applyNumberFormat="1" applyFont="1" applyFill="1"/>
    <xf numFmtId="49" fontId="1" fillId="26" borderId="0" xfId="0" applyNumberFormat="1" applyFont="1" applyFill="1"/>
    <xf numFmtId="0" fontId="4" fillId="0" borderId="10" xfId="0" applyFont="1" applyBorder="1" applyAlignment="1">
      <alignment horizontal="left" vertical="center"/>
    </xf>
    <xf numFmtId="2" fontId="6" fillId="24" borderId="43" xfId="0" applyNumberFormat="1" applyFont="1" applyFill="1" applyBorder="1" applyAlignment="1">
      <alignment horizontal="center" vertical="center"/>
    </xf>
    <xf numFmtId="0" fontId="48" fillId="30" borderId="0" xfId="0" applyFont="1" applyFill="1"/>
    <xf numFmtId="0" fontId="7" fillId="30" borderId="0" xfId="0" applyFont="1" applyFill="1" applyAlignment="1">
      <alignment horizontal="right"/>
    </xf>
    <xf numFmtId="1" fontId="3" fillId="0" borderId="13" xfId="0" applyNumberFormat="1" applyFont="1" applyFill="1" applyBorder="1" applyAlignment="1">
      <alignment horizontal="center" vertical="center"/>
    </xf>
    <xf numFmtId="0" fontId="3" fillId="29" borderId="31" xfId="0" applyFont="1" applyFill="1" applyBorder="1" applyAlignment="1">
      <alignment horizontal="center" vertical="center"/>
    </xf>
    <xf numFmtId="0" fontId="48" fillId="26" borderId="0" xfId="0" applyFont="1" applyFill="1"/>
    <xf numFmtId="0" fontId="7" fillId="26" borderId="0" xfId="0" applyFont="1" applyFill="1" applyAlignment="1">
      <alignment horizontal="right"/>
    </xf>
    <xf numFmtId="0" fontId="40" fillId="0" borderId="57" xfId="0" applyFont="1" applyBorder="1" applyAlignment="1">
      <alignment horizontal="center"/>
    </xf>
    <xf numFmtId="0" fontId="40" fillId="0" borderId="56" xfId="0" applyFont="1" applyBorder="1"/>
    <xf numFmtId="0" fontId="40" fillId="0" borderId="35" xfId="0" applyFont="1" applyBorder="1"/>
    <xf numFmtId="164" fontId="40" fillId="0" borderId="56" xfId="0" applyNumberFormat="1" applyFont="1" applyBorder="1" applyAlignment="1">
      <alignment horizontal="center"/>
    </xf>
    <xf numFmtId="2" fontId="40" fillId="0" borderId="31" xfId="0" applyNumberFormat="1" applyFont="1" applyBorder="1" applyAlignment="1">
      <alignment horizontal="center"/>
    </xf>
    <xf numFmtId="164" fontId="40" fillId="0" borderId="31" xfId="0" applyNumberFormat="1" applyFont="1" applyBorder="1" applyAlignment="1">
      <alignment horizontal="center"/>
    </xf>
    <xf numFmtId="164" fontId="40" fillId="0" borderId="35" xfId="0" applyNumberFormat="1" applyFont="1" applyBorder="1" applyAlignment="1">
      <alignment horizontal="center"/>
    </xf>
    <xf numFmtId="14" fontId="0" fillId="27" borderId="0" xfId="0" applyNumberFormat="1" applyFill="1" applyAlignment="1">
      <alignment horizontal="right"/>
    </xf>
    <xf numFmtId="0" fontId="31" fillId="29" borderId="0" xfId="0" applyFont="1" applyFill="1" applyAlignment="1">
      <alignment horizontal="center"/>
    </xf>
    <xf numFmtId="0" fontId="31" fillId="29" borderId="0" xfId="0" applyFont="1" applyFill="1" applyAlignment="1"/>
    <xf numFmtId="0" fontId="31" fillId="33" borderId="0" xfId="0" applyFont="1" applyFill="1" applyAlignment="1">
      <alignment horizontal="center"/>
    </xf>
    <xf numFmtId="0" fontId="31" fillId="33" borderId="0" xfId="0" applyFont="1" applyFill="1" applyAlignment="1">
      <alignment horizontal="left"/>
    </xf>
    <xf numFmtId="0" fontId="31" fillId="33" borderId="0" xfId="0" applyFont="1" applyFill="1" applyAlignment="1"/>
    <xf numFmtId="0" fontId="31" fillId="33" borderId="0" xfId="0" applyFont="1" applyFill="1"/>
    <xf numFmtId="0" fontId="31" fillId="27" borderId="0" xfId="0" applyFont="1" applyFill="1" applyAlignment="1">
      <alignment horizontal="center"/>
    </xf>
    <xf numFmtId="0" fontId="31" fillId="27" borderId="0" xfId="0" applyFont="1" applyFill="1" applyAlignment="1">
      <alignment horizontal="left"/>
    </xf>
    <xf numFmtId="0" fontId="31" fillId="27" borderId="0" xfId="0" applyFont="1" applyFill="1" applyAlignment="1"/>
    <xf numFmtId="0" fontId="31" fillId="27" borderId="0" xfId="0" applyFont="1" applyFill="1"/>
    <xf numFmtId="0" fontId="31" fillId="25" borderId="0" xfId="0" applyFont="1" applyFill="1" applyAlignment="1">
      <alignment horizontal="center"/>
    </xf>
    <xf numFmtId="0" fontId="31" fillId="25" borderId="0" xfId="0" applyFont="1" applyFill="1" applyAlignment="1">
      <alignment horizontal="left"/>
    </xf>
    <xf numFmtId="0" fontId="31" fillId="25" borderId="0" xfId="0" applyFont="1" applyFill="1" applyAlignment="1"/>
    <xf numFmtId="0" fontId="31" fillId="25" borderId="0" xfId="0" applyFont="1" applyFill="1"/>
    <xf numFmtId="0" fontId="31" fillId="30" borderId="0" xfId="0" applyFont="1" applyFill="1" applyAlignment="1">
      <alignment horizontal="center"/>
    </xf>
    <xf numFmtId="0" fontId="31" fillId="30" borderId="0" xfId="0" applyFont="1" applyFill="1" applyAlignment="1"/>
    <xf numFmtId="0" fontId="0" fillId="31" borderId="0" xfId="0" applyFill="1" applyBorder="1"/>
    <xf numFmtId="0" fontId="5" fillId="0" borderId="37" xfId="0" applyFont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vertical="center"/>
    </xf>
    <xf numFmtId="0" fontId="43" fillId="0" borderId="35" xfId="0" applyFont="1" applyBorder="1" applyAlignment="1">
      <alignment horizontal="left" vertical="center"/>
    </xf>
    <xf numFmtId="0" fontId="0" fillId="0" borderId="60" xfId="0" applyFill="1" applyBorder="1"/>
    <xf numFmtId="0" fontId="6" fillId="0" borderId="31" xfId="0" applyFont="1" applyBorder="1"/>
    <xf numFmtId="0" fontId="6" fillId="0" borderId="35" xfId="0" applyFont="1" applyBorder="1"/>
    <xf numFmtId="0" fontId="6" fillId="0" borderId="58" xfId="0" applyFont="1" applyBorder="1"/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53" xfId="0" applyNumberFormat="1" applyFont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12" fillId="0" borderId="57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31" fillId="24" borderId="0" xfId="0" applyFont="1" applyFill="1" applyAlignment="1">
      <alignment horizontal="center"/>
    </xf>
    <xf numFmtId="0" fontId="31" fillId="26" borderId="0" xfId="0" applyFont="1" applyFill="1" applyAlignment="1">
      <alignment horizontal="center"/>
    </xf>
    <xf numFmtId="0" fontId="49" fillId="24" borderId="0" xfId="0" applyFont="1" applyFill="1" applyAlignment="1">
      <alignment horizontal="center"/>
    </xf>
    <xf numFmtId="0" fontId="49" fillId="24" borderId="0" xfId="0" applyFont="1" applyFill="1"/>
    <xf numFmtId="49" fontId="49" fillId="24" borderId="0" xfId="0" applyNumberFormat="1" applyFont="1" applyFill="1"/>
    <xf numFmtId="0" fontId="49" fillId="24" borderId="0" xfId="0" applyFont="1" applyFill="1" applyAlignment="1"/>
    <xf numFmtId="0" fontId="49" fillId="26" borderId="0" xfId="0" applyFont="1" applyFill="1" applyAlignment="1">
      <alignment horizontal="center"/>
    </xf>
    <xf numFmtId="0" fontId="49" fillId="26" borderId="0" xfId="0" applyFont="1" applyFill="1"/>
    <xf numFmtId="0" fontId="49" fillId="26" borderId="0" xfId="0" applyFont="1" applyFill="1" applyAlignment="1">
      <alignment horizontal="left"/>
    </xf>
    <xf numFmtId="49" fontId="49" fillId="26" borderId="0" xfId="0" applyNumberFormat="1" applyFont="1" applyFill="1"/>
    <xf numFmtId="0" fontId="49" fillId="26" borderId="0" xfId="0" applyFont="1" applyFill="1" applyAlignment="1">
      <alignment horizontal="justify"/>
    </xf>
    <xf numFmtId="49" fontId="49" fillId="26" borderId="0" xfId="0" applyNumberFormat="1" applyFont="1" applyFill="1" applyAlignment="1">
      <alignment horizontal="justify"/>
    </xf>
    <xf numFmtId="0" fontId="49" fillId="29" borderId="0" xfId="0" applyFont="1" applyFill="1" applyAlignment="1">
      <alignment horizontal="center"/>
    </xf>
    <xf numFmtId="0" fontId="49" fillId="29" borderId="0" xfId="0" applyFont="1" applyFill="1"/>
    <xf numFmtId="0" fontId="49" fillId="29" borderId="0" xfId="0" applyFont="1" applyFill="1" applyAlignment="1">
      <alignment horizontal="left"/>
    </xf>
    <xf numFmtId="49" fontId="49" fillId="29" borderId="0" xfId="0" applyNumberFormat="1" applyFont="1" applyFill="1"/>
    <xf numFmtId="0" fontId="1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40" fillId="0" borderId="48" xfId="0" applyNumberFormat="1" applyFont="1" applyBorder="1" applyAlignment="1">
      <alignment horizontal="center"/>
    </xf>
    <xf numFmtId="1" fontId="40" fillId="0" borderId="48" xfId="0" applyNumberFormat="1" applyFont="1" applyBorder="1"/>
    <xf numFmtId="1" fontId="40" fillId="0" borderId="48" xfId="0" applyNumberFormat="1" applyFont="1" applyBorder="1" applyAlignment="1">
      <alignment horizontal="left"/>
    </xf>
    <xf numFmtId="1" fontId="40" fillId="0" borderId="33" xfId="0" applyNumberFormat="1" applyFont="1" applyBorder="1" applyAlignment="1">
      <alignment horizontal="center"/>
    </xf>
    <xf numFmtId="1" fontId="40" fillId="0" borderId="33" xfId="0" applyNumberFormat="1" applyFont="1" applyBorder="1"/>
    <xf numFmtId="1" fontId="40" fillId="0" borderId="33" xfId="0" applyNumberFormat="1" applyFont="1" applyBorder="1" applyAlignment="1">
      <alignment horizontal="left"/>
    </xf>
    <xf numFmtId="164" fontId="40" fillId="0" borderId="48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0" fillId="0" borderId="72" xfId="0" applyFont="1" applyBorder="1" applyAlignment="1">
      <alignment horizontal="center"/>
    </xf>
    <xf numFmtId="164" fontId="40" fillId="0" borderId="74" xfId="0" applyNumberFormat="1" applyFont="1" applyBorder="1" applyAlignment="1">
      <alignment horizontal="center"/>
    </xf>
    <xf numFmtId="164" fontId="40" fillId="0" borderId="58" xfId="0" applyNumberFormat="1" applyFont="1" applyBorder="1" applyAlignment="1">
      <alignment horizontal="center"/>
    </xf>
    <xf numFmtId="164" fontId="40" fillId="0" borderId="47" xfId="0" applyNumberFormat="1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/>
    <xf numFmtId="0" fontId="33" fillId="0" borderId="28" xfId="0" applyFont="1" applyBorder="1"/>
    <xf numFmtId="0" fontId="33" fillId="0" borderId="29" xfId="0" applyFont="1" applyBorder="1"/>
    <xf numFmtId="0" fontId="33" fillId="0" borderId="30" xfId="0" applyFont="1" applyBorder="1"/>
    <xf numFmtId="0" fontId="33" fillId="0" borderId="75" xfId="0" applyFont="1" applyBorder="1" applyAlignment="1">
      <alignment horizontal="center"/>
    </xf>
    <xf numFmtId="1" fontId="40" fillId="0" borderId="57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/>
    </xf>
    <xf numFmtId="1" fontId="39" fillId="0" borderId="48" xfId="0" applyNumberFormat="1" applyFont="1" applyBorder="1"/>
    <xf numFmtId="1" fontId="39" fillId="0" borderId="48" xfId="0" applyNumberFormat="1" applyFont="1" applyBorder="1" applyAlignment="1">
      <alignment horizontal="left"/>
    </xf>
    <xf numFmtId="2" fontId="39" fillId="0" borderId="4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/>
    </xf>
    <xf numFmtId="2" fontId="39" fillId="0" borderId="34" xfId="0" applyNumberFormat="1" applyFont="1" applyBorder="1" applyAlignment="1">
      <alignment horizontal="center"/>
    </xf>
    <xf numFmtId="164" fontId="39" fillId="0" borderId="48" xfId="0" applyNumberFormat="1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50" xfId="0" applyFont="1" applyBorder="1"/>
    <xf numFmtId="0" fontId="39" fillId="0" borderId="42" xfId="0" applyFont="1" applyBorder="1" applyAlignment="1">
      <alignment horizontal="center"/>
    </xf>
    <xf numFmtId="0" fontId="39" fillId="0" borderId="51" xfId="0" applyFont="1" applyBorder="1"/>
    <xf numFmtId="2" fontId="39" fillId="0" borderId="42" xfId="0" applyNumberFormat="1" applyFont="1" applyBorder="1" applyAlignment="1">
      <alignment horizontal="center"/>
    </xf>
    <xf numFmtId="164" fontId="39" fillId="0" borderId="42" xfId="0" applyNumberFormat="1" applyFont="1" applyBorder="1" applyAlignment="1">
      <alignment horizontal="center"/>
    </xf>
    <xf numFmtId="164" fontId="39" fillId="0" borderId="51" xfId="0" applyNumberFormat="1" applyFont="1" applyBorder="1" applyAlignment="1">
      <alignment horizontal="center"/>
    </xf>
    <xf numFmtId="164" fontId="39" fillId="0" borderId="50" xfId="0" applyNumberFormat="1" applyFont="1" applyBorder="1" applyAlignment="1">
      <alignment horizontal="center"/>
    </xf>
    <xf numFmtId="164" fontId="39" fillId="0" borderId="73" xfId="0" applyNumberFormat="1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40" xfId="0" applyFont="1" applyBorder="1"/>
    <xf numFmtId="0" fontId="39" fillId="0" borderId="10" xfId="0" applyFont="1" applyBorder="1" applyAlignment="1">
      <alignment horizontal="center"/>
    </xf>
    <xf numFmtId="0" fontId="39" fillId="0" borderId="34" xfId="0" applyFont="1" applyBorder="1"/>
    <xf numFmtId="2" fontId="39" fillId="0" borderId="10" xfId="0" applyNumberFormat="1" applyFont="1" applyBorder="1" applyAlignment="1">
      <alignment horizontal="center"/>
    </xf>
    <xf numFmtId="164" fontId="39" fillId="0" borderId="34" xfId="0" applyNumberFormat="1" applyFont="1" applyBorder="1" applyAlignment="1">
      <alignment horizontal="center"/>
    </xf>
    <xf numFmtId="164" fontId="39" fillId="0" borderId="40" xfId="0" applyNumberFormat="1" applyFont="1" applyBorder="1" applyAlignment="1">
      <alignment horizontal="center"/>
    </xf>
    <xf numFmtId="164" fontId="39" fillId="0" borderId="74" xfId="0" applyNumberFormat="1" applyFont="1" applyBorder="1" applyAlignment="1">
      <alignment horizontal="center"/>
    </xf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left"/>
    </xf>
    <xf numFmtId="0" fontId="31" fillId="34" borderId="0" xfId="0" applyFont="1" applyFill="1" applyAlignment="1"/>
    <xf numFmtId="0" fontId="31" fillId="34" borderId="0" xfId="0" applyFont="1" applyFill="1"/>
    <xf numFmtId="0" fontId="31" fillId="35" borderId="0" xfId="0" applyFont="1" applyFill="1"/>
    <xf numFmtId="0" fontId="31" fillId="36" borderId="0" xfId="0" applyFont="1" applyFill="1" applyAlignment="1">
      <alignment horizontal="center"/>
    </xf>
    <xf numFmtId="0" fontId="31" fillId="36" borderId="0" xfId="0" applyFont="1" applyFill="1"/>
    <xf numFmtId="0" fontId="31" fillId="37" borderId="0" xfId="0" applyFont="1" applyFill="1" applyAlignment="1">
      <alignment horizontal="center"/>
    </xf>
    <xf numFmtId="0" fontId="31" fillId="37" borderId="0" xfId="0" applyFont="1" applyFill="1" applyAlignment="1">
      <alignment horizontal="left"/>
    </xf>
    <xf numFmtId="0" fontId="31" fillId="37" borderId="0" xfId="0" applyFont="1" applyFill="1" applyAlignment="1"/>
    <xf numFmtId="0" fontId="31" fillId="37" borderId="0" xfId="0" applyFont="1" applyFill="1"/>
    <xf numFmtId="0" fontId="31" fillId="38" borderId="0" xfId="0" applyFont="1" applyFill="1"/>
    <xf numFmtId="1" fontId="4" fillId="0" borderId="4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vertical="center"/>
    </xf>
    <xf numFmtId="1" fontId="3" fillId="0" borderId="47" xfId="0" applyNumberFormat="1" applyFont="1" applyBorder="1" applyAlignment="1">
      <alignment horizontal="center" vertical="center"/>
    </xf>
    <xf numFmtId="0" fontId="0" fillId="0" borderId="46" xfId="0" applyFill="1" applyBorder="1"/>
    <xf numFmtId="0" fontId="6" fillId="0" borderId="32" xfId="0" applyFont="1" applyBorder="1"/>
    <xf numFmtId="0" fontId="6" fillId="0" borderId="37" xfId="0" applyFont="1" applyBorder="1"/>
    <xf numFmtId="0" fontId="6" fillId="0" borderId="47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left" vertical="center"/>
    </xf>
    <xf numFmtId="2" fontId="3" fillId="29" borderId="18" xfId="0" applyNumberFormat="1" applyFont="1" applyFill="1" applyBorder="1" applyAlignment="1">
      <alignment horizontal="center" vertical="center"/>
    </xf>
    <xf numFmtId="2" fontId="3" fillId="29" borderId="10" xfId="0" applyNumberFormat="1" applyFont="1" applyFill="1" applyBorder="1" applyAlignment="1">
      <alignment horizontal="center" vertical="center"/>
    </xf>
    <xf numFmtId="164" fontId="5" fillId="24" borderId="13" xfId="0" applyNumberFormat="1" applyFont="1" applyFill="1" applyBorder="1" applyAlignment="1">
      <alignment horizontal="center" vertical="center"/>
    </xf>
    <xf numFmtId="164" fontId="5" fillId="29" borderId="54" xfId="0" applyNumberFormat="1" applyFont="1" applyFill="1" applyBorder="1" applyAlignment="1">
      <alignment horizontal="center" vertical="center"/>
    </xf>
    <xf numFmtId="2" fontId="12" fillId="29" borderId="94" xfId="0" applyNumberFormat="1" applyFont="1" applyFill="1" applyBorder="1" applyAlignment="1">
      <alignment horizontal="center" vertical="center"/>
    </xf>
    <xf numFmtId="2" fontId="12" fillId="29" borderId="10" xfId="0" applyNumberFormat="1" applyFont="1" applyFill="1" applyBorder="1" applyAlignment="1">
      <alignment horizontal="center" vertical="center"/>
    </xf>
    <xf numFmtId="2" fontId="3" fillId="29" borderId="17" xfId="0" applyNumberFormat="1" applyFont="1" applyFill="1" applyBorder="1" applyAlignment="1">
      <alignment horizontal="center" vertical="center"/>
    </xf>
    <xf numFmtId="164" fontId="5" fillId="24" borderId="17" xfId="0" applyNumberFormat="1" applyFont="1" applyFill="1" applyBorder="1" applyAlignment="1">
      <alignment horizontal="center" vertical="center"/>
    </xf>
    <xf numFmtId="164" fontId="5" fillId="24" borderId="95" xfId="0" applyNumberFormat="1" applyFont="1" applyFill="1" applyBorder="1" applyAlignment="1">
      <alignment horizontal="center" vertical="center"/>
    </xf>
    <xf numFmtId="164" fontId="5" fillId="25" borderId="95" xfId="0" applyNumberFormat="1" applyFont="1" applyFill="1" applyBorder="1" applyAlignment="1">
      <alignment horizontal="center" vertical="center"/>
    </xf>
    <xf numFmtId="2" fontId="6" fillId="29" borderId="10" xfId="0" applyNumberFormat="1" applyFont="1" applyFill="1" applyBorder="1" applyAlignment="1">
      <alignment horizontal="center" vertical="center"/>
    </xf>
    <xf numFmtId="1" fontId="39" fillId="0" borderId="53" xfId="0" applyNumberFormat="1" applyFont="1" applyBorder="1" applyAlignment="1">
      <alignment horizontal="center"/>
    </xf>
    <xf numFmtId="1" fontId="39" fillId="0" borderId="50" xfId="0" applyNumberFormat="1" applyFont="1" applyBorder="1"/>
    <xf numFmtId="1" fontId="39" fillId="0" borderId="42" xfId="0" applyNumberFormat="1" applyFont="1" applyBorder="1" applyAlignment="1">
      <alignment horizontal="center"/>
    </xf>
    <xf numFmtId="1" fontId="39" fillId="0" borderId="51" xfId="0" applyNumberFormat="1" applyFont="1" applyBorder="1"/>
    <xf numFmtId="1" fontId="39" fillId="0" borderId="40" xfId="0" applyNumberFormat="1" applyFont="1" applyBorder="1"/>
    <xf numFmtId="1" fontId="39" fillId="0" borderId="10" xfId="0" applyNumberFormat="1" applyFont="1" applyBorder="1" applyAlignment="1">
      <alignment horizontal="center"/>
    </xf>
    <xf numFmtId="1" fontId="39" fillId="0" borderId="34" xfId="0" applyNumberFormat="1" applyFont="1" applyBorder="1"/>
    <xf numFmtId="1" fontId="40" fillId="0" borderId="40" xfId="0" applyNumberFormat="1" applyFont="1" applyBorder="1"/>
    <xf numFmtId="1" fontId="40" fillId="0" borderId="10" xfId="0" applyNumberFormat="1" applyFont="1" applyBorder="1" applyAlignment="1">
      <alignment horizontal="center"/>
    </xf>
    <xf numFmtId="1" fontId="40" fillId="0" borderId="34" xfId="0" applyNumberFormat="1" applyFont="1" applyBorder="1"/>
    <xf numFmtId="1" fontId="39" fillId="0" borderId="20" xfId="0" applyNumberFormat="1" applyFont="1" applyBorder="1" applyAlignment="1">
      <alignment horizontal="center"/>
    </xf>
    <xf numFmtId="2" fontId="39" fillId="0" borderId="21" xfId="0" applyNumberFormat="1" applyFont="1" applyBorder="1" applyAlignment="1">
      <alignment horizontal="center"/>
    </xf>
    <xf numFmtId="1" fontId="40" fillId="0" borderId="41" xfId="0" applyNumberFormat="1" applyFont="1" applyBorder="1"/>
    <xf numFmtId="1" fontId="40" fillId="0" borderId="32" xfId="0" applyNumberFormat="1" applyFont="1" applyBorder="1" applyAlignment="1">
      <alignment horizontal="center"/>
    </xf>
    <xf numFmtId="1" fontId="40" fillId="0" borderId="37" xfId="0" applyNumberFormat="1" applyFont="1" applyBorder="1"/>
    <xf numFmtId="1" fontId="40" fillId="0" borderId="56" xfId="0" applyNumberFormat="1" applyFont="1" applyBorder="1"/>
    <xf numFmtId="1" fontId="40" fillId="0" borderId="31" xfId="0" applyNumberFormat="1" applyFont="1" applyBorder="1" applyAlignment="1">
      <alignment horizontal="center"/>
    </xf>
    <xf numFmtId="1" fontId="40" fillId="0" borderId="35" xfId="0" applyNumberFormat="1" applyFont="1" applyBorder="1"/>
    <xf numFmtId="1" fontId="40" fillId="0" borderId="10" xfId="0" applyNumberFormat="1" applyFont="1" applyBorder="1"/>
    <xf numFmtId="0" fontId="39" fillId="0" borderId="24" xfId="0" applyFont="1" applyBorder="1" applyAlignment="1">
      <alignment horizontal="center"/>
    </xf>
    <xf numFmtId="164" fontId="39" fillId="0" borderId="40" xfId="0" applyNumberFormat="1" applyFont="1" applyBorder="1" applyAlignment="1">
      <alignment horizontal="center" vertical="center"/>
    </xf>
    <xf numFmtId="164" fontId="40" fillId="0" borderId="40" xfId="0" applyNumberFormat="1" applyFont="1" applyBorder="1" applyAlignment="1">
      <alignment horizontal="center" vertical="center"/>
    </xf>
    <xf numFmtId="164" fontId="40" fillId="0" borderId="41" xfId="0" applyNumberFormat="1" applyFont="1" applyBorder="1" applyAlignment="1">
      <alignment horizontal="center" vertical="center"/>
    </xf>
    <xf numFmtId="0" fontId="39" fillId="0" borderId="96" xfId="0" applyFont="1" applyBorder="1" applyAlignment="1">
      <alignment horizontal="center"/>
    </xf>
    <xf numFmtId="0" fontId="39" fillId="0" borderId="63" xfId="0" applyFont="1" applyBorder="1"/>
    <xf numFmtId="0" fontId="39" fillId="0" borderId="43" xfId="0" applyFont="1" applyBorder="1" applyAlignment="1">
      <alignment horizontal="center"/>
    </xf>
    <xf numFmtId="0" fontId="39" fillId="0" borderId="44" xfId="0" applyFont="1" applyBorder="1"/>
    <xf numFmtId="2" fontId="39" fillId="0" borderId="43" xfId="0" applyNumberFormat="1" applyFont="1" applyBorder="1" applyAlignment="1">
      <alignment horizontal="center"/>
    </xf>
    <xf numFmtId="164" fontId="39" fillId="0" borderId="43" xfId="0" applyNumberFormat="1" applyFont="1" applyBorder="1" applyAlignment="1">
      <alignment horizontal="center"/>
    </xf>
    <xf numFmtId="164" fontId="39" fillId="0" borderId="44" xfId="0" applyNumberFormat="1" applyFont="1" applyBorder="1" applyAlignment="1">
      <alignment horizontal="center"/>
    </xf>
    <xf numFmtId="164" fontId="39" fillId="0" borderId="63" xfId="0" applyNumberFormat="1" applyFont="1" applyBorder="1" applyAlignment="1">
      <alignment horizontal="center"/>
    </xf>
    <xf numFmtId="164" fontId="39" fillId="0" borderId="45" xfId="0" applyNumberFormat="1" applyFont="1" applyBorder="1" applyAlignment="1">
      <alignment horizontal="center"/>
    </xf>
    <xf numFmtId="1" fontId="39" fillId="0" borderId="10" xfId="0" applyNumberFormat="1" applyFont="1" applyBorder="1"/>
    <xf numFmtId="1" fontId="39" fillId="0" borderId="21" xfId="0" applyNumberFormat="1" applyFont="1" applyBorder="1"/>
    <xf numFmtId="1" fontId="39" fillId="0" borderId="21" xfId="0" applyNumberFormat="1" applyFont="1" applyBorder="1" applyAlignment="1">
      <alignment horizontal="center"/>
    </xf>
    <xf numFmtId="1" fontId="39" fillId="0" borderId="23" xfId="0" applyNumberFormat="1" applyFont="1" applyBorder="1"/>
    <xf numFmtId="1" fontId="39" fillId="0" borderId="36" xfId="0" applyNumberFormat="1" applyFont="1" applyBorder="1" applyAlignment="1">
      <alignment horizontal="center"/>
    </xf>
    <xf numFmtId="164" fontId="39" fillId="0" borderId="21" xfId="0" applyNumberFormat="1" applyFont="1" applyBorder="1" applyAlignment="1">
      <alignment horizontal="center"/>
    </xf>
    <xf numFmtId="164" fontId="39" fillId="0" borderId="23" xfId="0" applyNumberFormat="1" applyFont="1" applyBorder="1" applyAlignment="1">
      <alignment horizontal="center"/>
    </xf>
    <xf numFmtId="164" fontId="39" fillId="0" borderId="39" xfId="0" applyNumberFormat="1" applyFont="1" applyBorder="1" applyAlignment="1">
      <alignment horizontal="center"/>
    </xf>
    <xf numFmtId="164" fontId="39" fillId="0" borderId="36" xfId="0" applyNumberFormat="1" applyFont="1" applyBorder="1" applyAlignment="1">
      <alignment horizontal="center"/>
    </xf>
    <xf numFmtId="1" fontId="40" fillId="0" borderId="40" xfId="0" applyNumberFormat="1" applyFont="1" applyBorder="1" applyAlignment="1">
      <alignment vertical="center"/>
    </xf>
    <xf numFmtId="1" fontId="40" fillId="0" borderId="10" xfId="0" applyNumberFormat="1" applyFont="1" applyBorder="1" applyAlignment="1">
      <alignment horizontal="center" vertical="center"/>
    </xf>
    <xf numFmtId="1" fontId="40" fillId="0" borderId="34" xfId="0" applyNumberFormat="1" applyFont="1" applyBorder="1" applyAlignment="1">
      <alignment vertical="center"/>
    </xf>
    <xf numFmtId="1" fontId="40" fillId="0" borderId="48" xfId="0" applyNumberFormat="1" applyFont="1" applyBorder="1" applyAlignment="1">
      <alignment horizontal="center" vertical="center"/>
    </xf>
    <xf numFmtId="2" fontId="40" fillId="0" borderId="4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right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4" fontId="34" fillId="0" borderId="0" xfId="22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56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/>
    </xf>
    <xf numFmtId="0" fontId="39" fillId="0" borderId="7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36" xfId="0" applyFont="1" applyBorder="1" applyAlignment="1">
      <alignment horizont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měny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4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>
          <a:extLst>
            <a:ext uri="{FF2B5EF4-FFF2-40B4-BE49-F238E27FC236}">
              <a16:creationId xmlns:a16="http://schemas.microsoft.com/office/drawing/2014/main" xmlns="" id="{00000000-0008-0000-1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457200</xdr:colOff>
      <xdr:row>0</xdr:row>
      <xdr:rowOff>76201</xdr:rowOff>
    </xdr:from>
    <xdr:to>
      <xdr:col>15</xdr:col>
      <xdr:colOff>590550</xdr:colOff>
      <xdr:row>7</xdr:row>
      <xdr:rowOff>9526</xdr:rowOff>
    </xdr:to>
    <xdr:pic>
      <xdr:nvPicPr>
        <xdr:cNvPr id="2" name="Picture 1" descr="logo_mg_milevsko">
          <a:extLst>
            <a:ext uri="{FF2B5EF4-FFF2-40B4-BE49-F238E27FC236}">
              <a16:creationId xmlns:a16="http://schemas.microsoft.com/office/drawing/2014/main" xmlns="" id="{4B1330EF-8C9D-4C33-8F21-51F14438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0" y="76201"/>
          <a:ext cx="135255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114300</xdr:rowOff>
    </xdr:from>
    <xdr:to>
      <xdr:col>9</xdr:col>
      <xdr:colOff>133350</xdr:colOff>
      <xdr:row>7</xdr:row>
      <xdr:rowOff>123825</xdr:rowOff>
    </xdr:to>
    <xdr:pic>
      <xdr:nvPicPr>
        <xdr:cNvPr id="4097" name="Picture 1" descr="logo_mg_milevsko">
          <a:extLst>
            <a:ext uri="{FF2B5EF4-FFF2-40B4-BE49-F238E27FC236}">
              <a16:creationId xmlns:a16="http://schemas.microsoft.com/office/drawing/2014/main" xmlns="" id="{00000000-0008-0000-1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962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5121" name="Picture 1" descr="logo_mg_milevsko">
          <a:extLst>
            <a:ext uri="{FF2B5EF4-FFF2-40B4-BE49-F238E27FC236}">
              <a16:creationId xmlns:a16="http://schemas.microsoft.com/office/drawing/2014/main" xmlns="" id="{00000000-0008-0000-14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964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6145" name="Picture 1" descr="logo_mg_milevsko">
          <a:extLst>
            <a:ext uri="{FF2B5EF4-FFF2-40B4-BE49-F238E27FC236}">
              <a16:creationId xmlns:a16="http://schemas.microsoft.com/office/drawing/2014/main" xmlns="" id="{00000000-0008-0000-1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964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7169" name="Picture 1" descr="logo_mg_milevsko">
          <a:extLst>
            <a:ext uri="{FF2B5EF4-FFF2-40B4-BE49-F238E27FC236}">
              <a16:creationId xmlns:a16="http://schemas.microsoft.com/office/drawing/2014/main" xmlns="" id="{00000000-0008-0000-16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8193" name="Picture 1" descr="logo_mg_milevsko">
          <a:extLst>
            <a:ext uri="{FF2B5EF4-FFF2-40B4-BE49-F238E27FC236}">
              <a16:creationId xmlns:a16="http://schemas.microsoft.com/office/drawing/2014/main" xmlns="" id="{00000000-0008-0000-1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9217" name="Picture 1" descr="logo_mg_milevsko">
          <a:extLst>
            <a:ext uri="{FF2B5EF4-FFF2-40B4-BE49-F238E27FC236}">
              <a16:creationId xmlns:a16="http://schemas.microsoft.com/office/drawing/2014/main" xmlns="" id="{00000000-0008-0000-18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1025" name="Picture 1" descr="logo_mg_milevsko">
          <a:extLst>
            <a:ext uri="{FF2B5EF4-FFF2-40B4-BE49-F238E27FC236}">
              <a16:creationId xmlns:a16="http://schemas.microsoft.com/office/drawing/2014/main" xmlns="" id="{00000000-0008-0000-1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1</xdr:row>
      <xdr:rowOff>85726</xdr:rowOff>
    </xdr:from>
    <xdr:to>
      <xdr:col>16</xdr:col>
      <xdr:colOff>0</xdr:colOff>
      <xdr:row>7</xdr:row>
      <xdr:rowOff>228600</xdr:rowOff>
    </xdr:to>
    <xdr:pic>
      <xdr:nvPicPr>
        <xdr:cNvPr id="3" name="Picture 1" descr="logo_mg_milevsko">
          <a:extLst>
            <a:ext uri="{FF2B5EF4-FFF2-40B4-BE49-F238E27FC236}">
              <a16:creationId xmlns:a16="http://schemas.microsoft.com/office/drawing/2014/main" xmlns="" id="{F4DC2C82-E182-4921-9706-3722F7E5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400051"/>
          <a:ext cx="1285875" cy="1704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D133"/>
  <sheetViews>
    <sheetView topLeftCell="A111" workbookViewId="0">
      <selection activeCell="B124" sqref="B124:F132"/>
    </sheetView>
  </sheetViews>
  <sheetFormatPr defaultRowHeight="12.75"/>
  <cols>
    <col min="1" max="1" width="8.140625" style="22" bestFit="1" customWidth="1"/>
    <col min="2" max="2" width="8.7109375" style="22" bestFit="1" customWidth="1"/>
    <col min="3" max="3" width="26.42578125" style="23" bestFit="1" customWidth="1"/>
    <col min="4" max="4" width="11" style="22" bestFit="1" customWidth="1"/>
    <col min="5" max="5" width="26.85546875" style="24" bestFit="1" customWidth="1"/>
    <col min="6" max="6" width="8.7109375" style="22" bestFit="1" customWidth="1"/>
    <col min="7" max="7" width="14.5703125" style="23" hidden="1" customWidth="1"/>
    <col min="8" max="8" width="17.28515625" style="23" hidden="1" customWidth="1"/>
    <col min="9" max="9" width="12.5703125" style="23" hidden="1" customWidth="1"/>
    <col min="10" max="10" width="16.42578125" style="23" hidden="1" customWidth="1"/>
    <col min="11" max="11" width="46.5703125" style="25" bestFit="1" customWidth="1"/>
    <col min="12" max="16384" width="9.140625" style="25"/>
  </cols>
  <sheetData>
    <row r="1" spans="1:11">
      <c r="A1" s="22" t="s">
        <v>15</v>
      </c>
      <c r="B1" s="22" t="s">
        <v>16</v>
      </c>
      <c r="C1" s="25" t="s">
        <v>17</v>
      </c>
      <c r="D1" s="22" t="s">
        <v>2</v>
      </c>
      <c r="E1" s="23" t="s">
        <v>3</v>
      </c>
      <c r="F1" s="22" t="s">
        <v>4</v>
      </c>
      <c r="G1" s="23" t="s">
        <v>1</v>
      </c>
      <c r="H1" s="23" t="s">
        <v>18</v>
      </c>
      <c r="I1" s="23" t="s">
        <v>20</v>
      </c>
      <c r="J1" s="23" t="s">
        <v>19</v>
      </c>
      <c r="K1" s="25" t="s">
        <v>21</v>
      </c>
    </row>
    <row r="2" spans="1:11">
      <c r="A2" s="292">
        <v>1</v>
      </c>
      <c r="B2" s="292">
        <v>1</v>
      </c>
      <c r="C2" s="293" t="s">
        <v>1449</v>
      </c>
      <c r="D2" s="292">
        <v>2012</v>
      </c>
      <c r="E2" s="293" t="s">
        <v>1446</v>
      </c>
      <c r="F2" s="290" t="s">
        <v>1049</v>
      </c>
      <c r="G2" s="294" t="s">
        <v>1338</v>
      </c>
      <c r="H2" s="294" t="s">
        <v>1006</v>
      </c>
      <c r="I2" s="174" t="e">
        <f>VLOOKUP(G2,Příjmení!$A$1:$B$999,2,FALSE)</f>
        <v>#N/A</v>
      </c>
      <c r="J2" s="174" t="str">
        <f>VLOOKUP(H2,Jména!$A$1:$B$997,2,FALSE)</f>
        <v>Sofie</v>
      </c>
      <c r="K2" s="175" t="s">
        <v>1447</v>
      </c>
    </row>
    <row r="3" spans="1:11">
      <c r="A3" s="292">
        <v>1</v>
      </c>
      <c r="B3" s="292">
        <v>2</v>
      </c>
      <c r="C3" s="293" t="s">
        <v>1576</v>
      </c>
      <c r="D3" s="292">
        <v>2011</v>
      </c>
      <c r="E3" s="295" t="s">
        <v>14</v>
      </c>
      <c r="F3" s="290" t="s">
        <v>1049</v>
      </c>
      <c r="G3" s="294"/>
      <c r="H3" s="294"/>
      <c r="I3" s="174"/>
      <c r="J3" s="174"/>
      <c r="K3" s="175" t="s">
        <v>1447</v>
      </c>
    </row>
    <row r="4" spans="1:11">
      <c r="A4" s="292">
        <v>1</v>
      </c>
      <c r="B4" s="292">
        <v>3</v>
      </c>
      <c r="C4" s="293" t="s">
        <v>1448</v>
      </c>
      <c r="D4" s="292">
        <v>2011</v>
      </c>
      <c r="E4" s="293" t="s">
        <v>1450</v>
      </c>
      <c r="F4" s="290" t="s">
        <v>1049</v>
      </c>
      <c r="G4" s="294" t="s">
        <v>88</v>
      </c>
      <c r="H4" s="294" t="s">
        <v>943</v>
      </c>
      <c r="I4" s="174" t="str">
        <f>VLOOKUP(G4,Příjmení!$A$1:$B$999,2,FALSE)</f>
        <v>Marešové</v>
      </c>
      <c r="J4" s="174" t="str">
        <f>VLOOKUP(H4,Jména!$A$1:$B$997,2,FALSE)</f>
        <v>Lucii</v>
      </c>
      <c r="K4" s="175" t="s">
        <v>1447</v>
      </c>
    </row>
    <row r="5" spans="1:11">
      <c r="A5" s="292">
        <v>1</v>
      </c>
      <c r="B5" s="292">
        <v>4</v>
      </c>
      <c r="C5" s="293" t="s">
        <v>1454</v>
      </c>
      <c r="D5" s="292">
        <v>2012</v>
      </c>
      <c r="E5" s="295" t="s">
        <v>14</v>
      </c>
      <c r="F5" s="290" t="s">
        <v>1049</v>
      </c>
      <c r="G5" s="294" t="s">
        <v>1343</v>
      </c>
      <c r="H5" s="294" t="s">
        <v>109</v>
      </c>
      <c r="I5" s="174" t="e">
        <f>VLOOKUP(G5,Příjmení!$A$1:$B$999,2,FALSE)</f>
        <v>#N/A</v>
      </c>
      <c r="J5" s="174" t="str">
        <f>VLOOKUP(H5,Jména!$A$1:$B$997,2,FALSE)</f>
        <v>Karolíně</v>
      </c>
      <c r="K5" s="175" t="s">
        <v>1447</v>
      </c>
    </row>
    <row r="6" spans="1:11">
      <c r="A6" s="292">
        <v>1</v>
      </c>
      <c r="B6" s="292">
        <v>5</v>
      </c>
      <c r="C6" s="293" t="s">
        <v>1451</v>
      </c>
      <c r="D6" s="292">
        <v>2011</v>
      </c>
      <c r="E6" s="293" t="s">
        <v>1450</v>
      </c>
      <c r="F6" s="290" t="s">
        <v>1049</v>
      </c>
      <c r="G6" s="294" t="s">
        <v>1339</v>
      </c>
      <c r="H6" s="294" t="s">
        <v>134</v>
      </c>
      <c r="I6" s="174" t="e">
        <f>VLOOKUP(G6,Příjmení!$A$1:$B$999,2,FALSE)</f>
        <v>#N/A</v>
      </c>
      <c r="J6" s="174" t="str">
        <f>VLOOKUP(H6,Jména!$A$1:$B$997,2,FALSE)</f>
        <v>Veronice</v>
      </c>
      <c r="K6" s="175" t="s">
        <v>1447</v>
      </c>
    </row>
    <row r="7" spans="1:11">
      <c r="A7" s="292">
        <v>1</v>
      </c>
      <c r="B7" s="292">
        <v>6</v>
      </c>
      <c r="C7" s="293" t="s">
        <v>1453</v>
      </c>
      <c r="D7" s="292">
        <v>2011</v>
      </c>
      <c r="E7" s="293" t="s">
        <v>14</v>
      </c>
      <c r="F7" s="290" t="s">
        <v>1049</v>
      </c>
      <c r="G7" s="294" t="s">
        <v>499</v>
      </c>
      <c r="H7" s="294" t="s">
        <v>1063</v>
      </c>
      <c r="I7" s="174" t="str">
        <f>VLOOKUP(G7,Příjmení!$A$1:$B$999,2,FALSE)</f>
        <v>Kučerové</v>
      </c>
      <c r="J7" s="174" t="str">
        <f>VLOOKUP(H7,Jména!$A$1:$B$997,2,FALSE)</f>
        <v>Emě</v>
      </c>
      <c r="K7" s="175" t="s">
        <v>1447</v>
      </c>
    </row>
    <row r="8" spans="1:11">
      <c r="A8" s="292">
        <v>1</v>
      </c>
      <c r="B8" s="292">
        <v>7</v>
      </c>
      <c r="C8" s="293" t="s">
        <v>1460</v>
      </c>
      <c r="D8" s="292">
        <v>2011</v>
      </c>
      <c r="E8" s="293" t="s">
        <v>1461</v>
      </c>
      <c r="F8" s="290" t="s">
        <v>1331</v>
      </c>
      <c r="G8" s="294"/>
      <c r="H8" s="294"/>
      <c r="I8" s="174"/>
      <c r="J8" s="174"/>
      <c r="K8" s="175" t="s">
        <v>1447</v>
      </c>
    </row>
    <row r="9" spans="1:11">
      <c r="A9" s="292">
        <v>1</v>
      </c>
      <c r="B9" s="292">
        <v>8</v>
      </c>
      <c r="C9" s="293" t="s">
        <v>1455</v>
      </c>
      <c r="D9" s="292">
        <v>2012</v>
      </c>
      <c r="E9" s="293" t="s">
        <v>14</v>
      </c>
      <c r="F9" s="290" t="s">
        <v>1049</v>
      </c>
      <c r="G9" s="294" t="s">
        <v>1344</v>
      </c>
      <c r="H9" s="294" t="s">
        <v>101</v>
      </c>
      <c r="I9" s="174" t="e">
        <f>VLOOKUP(G9,Příjmení!$A$1:$B$999,2,FALSE)</f>
        <v>#N/A</v>
      </c>
      <c r="J9" s="174" t="str">
        <f>VLOOKUP(H9,Jména!$A$1:$B$997,2,FALSE)</f>
        <v>Kateřině</v>
      </c>
      <c r="K9" s="175" t="s">
        <v>1447</v>
      </c>
    </row>
    <row r="10" spans="1:11">
      <c r="A10" s="292">
        <v>1</v>
      </c>
      <c r="B10" s="292">
        <v>9</v>
      </c>
      <c r="C10" s="293" t="s">
        <v>1452</v>
      </c>
      <c r="D10" s="292">
        <v>2011</v>
      </c>
      <c r="E10" s="293" t="s">
        <v>1450</v>
      </c>
      <c r="F10" s="290" t="s">
        <v>1049</v>
      </c>
      <c r="G10" s="294" t="s">
        <v>1340</v>
      </c>
      <c r="H10" s="294" t="s">
        <v>201</v>
      </c>
      <c r="I10" s="174" t="e">
        <f>VLOOKUP(G10,Příjmení!$A$1:$B$999,2,FALSE)</f>
        <v>#N/A</v>
      </c>
      <c r="J10" s="174" t="str">
        <f>VLOOKUP(H10,Jména!$A$1:$B$997,2,FALSE)</f>
        <v>Viktori</v>
      </c>
      <c r="K10" s="175" t="s">
        <v>1447</v>
      </c>
    </row>
    <row r="11" spans="1:11">
      <c r="A11" s="292">
        <v>1</v>
      </c>
      <c r="B11" s="292">
        <v>10</v>
      </c>
      <c r="C11" s="293" t="s">
        <v>1592</v>
      </c>
      <c r="D11" s="292">
        <v>2011</v>
      </c>
      <c r="E11" s="295" t="s">
        <v>14</v>
      </c>
      <c r="F11" s="290" t="s">
        <v>1049</v>
      </c>
      <c r="G11" s="294" t="s">
        <v>837</v>
      </c>
      <c r="H11" s="294" t="s">
        <v>134</v>
      </c>
      <c r="I11" s="174" t="str">
        <f>VLOOKUP(G11,Příjmení!$A$1:$B$999,2,FALSE)</f>
        <v>Zemanové</v>
      </c>
      <c r="J11" s="174" t="str">
        <f>VLOOKUP(H11,Jména!$A$1:$B$997,2,FALSE)</f>
        <v>Veronice</v>
      </c>
      <c r="K11" s="175" t="s">
        <v>1447</v>
      </c>
    </row>
    <row r="12" spans="1:11">
      <c r="A12" s="292">
        <v>1</v>
      </c>
      <c r="B12" s="292">
        <v>12</v>
      </c>
      <c r="C12" s="293" t="s">
        <v>1456</v>
      </c>
      <c r="D12" s="292">
        <v>2012</v>
      </c>
      <c r="E12" s="295" t="s">
        <v>14</v>
      </c>
      <c r="F12" s="290" t="s">
        <v>1049</v>
      </c>
      <c r="G12" s="294" t="s">
        <v>1441</v>
      </c>
      <c r="H12" s="294" t="s">
        <v>101</v>
      </c>
      <c r="I12" s="174" t="e">
        <f>VLOOKUP(G12,Příjmení!$A$1:$B$999,2,FALSE)</f>
        <v>#N/A</v>
      </c>
      <c r="J12" s="174" t="str">
        <f>VLOOKUP(H12,Jména!$A$1:$B$997,2,FALSE)</f>
        <v>Kateřině</v>
      </c>
      <c r="K12" s="175" t="s">
        <v>1447</v>
      </c>
    </row>
    <row r="13" spans="1:11">
      <c r="A13" s="296">
        <v>2</v>
      </c>
      <c r="B13" s="296">
        <v>2</v>
      </c>
      <c r="C13" s="297" t="s">
        <v>1459</v>
      </c>
      <c r="D13" s="296">
        <v>2010</v>
      </c>
      <c r="E13" s="298" t="s">
        <v>1446</v>
      </c>
      <c r="F13" s="291" t="s">
        <v>1049</v>
      </c>
      <c r="G13" s="299" t="s">
        <v>747</v>
      </c>
      <c r="H13" s="299" t="s">
        <v>861</v>
      </c>
      <c r="I13" s="180" t="str">
        <f>VLOOKUP(G13,Příjmení!$A$1:$B$999,2,FALSE)</f>
        <v>Štěpánkové</v>
      </c>
      <c r="J13" s="180" t="str">
        <f>VLOOKUP(H13,Jména!$A$1:$B$997,2,FALSE)</f>
        <v>Anetě</v>
      </c>
      <c r="K13" s="181" t="s">
        <v>1458</v>
      </c>
    </row>
    <row r="14" spans="1:11">
      <c r="A14" s="296">
        <v>2</v>
      </c>
      <c r="B14" s="296">
        <v>3</v>
      </c>
      <c r="C14" s="300" t="s">
        <v>1469</v>
      </c>
      <c r="D14" s="296">
        <v>2010</v>
      </c>
      <c r="E14" s="298" t="s">
        <v>1470</v>
      </c>
      <c r="F14" s="291" t="s">
        <v>1049</v>
      </c>
      <c r="G14" s="301" t="s">
        <v>1359</v>
      </c>
      <c r="H14" s="301" t="s">
        <v>988</v>
      </c>
      <c r="I14" s="180" t="e">
        <f>VLOOKUP(G14,Příjmení!$A$1:$B$999,2,FALSE)</f>
        <v>#N/A</v>
      </c>
      <c r="J14" s="180" t="str">
        <f>VLOOKUP(H14,Jména!$A$1:$B$997,2,FALSE)</f>
        <v>Pavlíně</v>
      </c>
      <c r="K14" s="181" t="s">
        <v>1458</v>
      </c>
    </row>
    <row r="15" spans="1:11">
      <c r="A15" s="296">
        <v>2</v>
      </c>
      <c r="B15" s="296">
        <v>5</v>
      </c>
      <c r="C15" s="297" t="s">
        <v>1471</v>
      </c>
      <c r="D15" s="296">
        <v>2010</v>
      </c>
      <c r="E15" s="298" t="s">
        <v>1470</v>
      </c>
      <c r="F15" s="291" t="s">
        <v>1049</v>
      </c>
      <c r="G15" s="299" t="s">
        <v>1360</v>
      </c>
      <c r="H15" s="299" t="s">
        <v>201</v>
      </c>
      <c r="I15" s="180" t="e">
        <f>VLOOKUP(G15,Příjmení!$A$1:$B$999,2,FALSE)</f>
        <v>#N/A</v>
      </c>
      <c r="J15" s="180" t="str">
        <f>VLOOKUP(H15,Jména!$A$1:$B$997,2,FALSE)</f>
        <v>Viktori</v>
      </c>
      <c r="K15" s="181" t="s">
        <v>1458</v>
      </c>
    </row>
    <row r="16" spans="1:11">
      <c r="A16" s="296">
        <v>2</v>
      </c>
      <c r="B16" s="296">
        <v>6</v>
      </c>
      <c r="C16" s="297" t="s">
        <v>1607</v>
      </c>
      <c r="D16" s="296">
        <v>2010</v>
      </c>
      <c r="E16" s="298" t="s">
        <v>1450</v>
      </c>
      <c r="F16" s="291" t="s">
        <v>1049</v>
      </c>
      <c r="G16" s="299" t="s">
        <v>1355</v>
      </c>
      <c r="H16" s="299" t="s">
        <v>1356</v>
      </c>
      <c r="I16" s="180" t="e">
        <f>VLOOKUP(G16,Příjmení!$A$1:$B$999,2,FALSE)</f>
        <v>#N/A</v>
      </c>
      <c r="J16" s="180" t="str">
        <f>VLOOKUP(H16,Jména!$A$1:$B$997,2,FALSE)</f>
        <v>Krystíně</v>
      </c>
      <c r="K16" s="181" t="s">
        <v>1458</v>
      </c>
    </row>
    <row r="17" spans="1:11">
      <c r="A17" s="296">
        <v>2</v>
      </c>
      <c r="B17" s="296">
        <v>7</v>
      </c>
      <c r="C17" s="297" t="s">
        <v>1465</v>
      </c>
      <c r="D17" s="296">
        <v>2010</v>
      </c>
      <c r="E17" s="298" t="s">
        <v>1466</v>
      </c>
      <c r="F17" s="291" t="s">
        <v>1049</v>
      </c>
      <c r="G17" s="299" t="s">
        <v>1357</v>
      </c>
      <c r="H17" s="299" t="s">
        <v>120</v>
      </c>
      <c r="I17" s="180" t="e">
        <f>VLOOKUP(G17,Příjmení!$A$1:$B$999,2,FALSE)</f>
        <v>#N/A</v>
      </c>
      <c r="J17" s="180" t="str">
        <f>VLOOKUP(H17,Jména!$A$1:$B$997,2,FALSE)</f>
        <v>Michaele</v>
      </c>
      <c r="K17" s="181" t="s">
        <v>1458</v>
      </c>
    </row>
    <row r="18" spans="1:11">
      <c r="A18" s="296">
        <v>2</v>
      </c>
      <c r="B18" s="296">
        <v>9</v>
      </c>
      <c r="C18" s="297" t="s">
        <v>1463</v>
      </c>
      <c r="D18" s="296">
        <v>2010</v>
      </c>
      <c r="E18" s="298" t="s">
        <v>1450</v>
      </c>
      <c r="F18" s="291" t="s">
        <v>1049</v>
      </c>
      <c r="G18" s="299" t="s">
        <v>1353</v>
      </c>
      <c r="H18" s="299" t="s">
        <v>1354</v>
      </c>
      <c r="I18" s="180" t="e">
        <f>VLOOKUP(G18,Příjmení!$A$1:$B$999,2,FALSE)</f>
        <v>#N/A</v>
      </c>
      <c r="J18" s="180" t="str">
        <f>VLOOKUP(H18,Jména!$A$1:$B$997,2,FALSE)</f>
        <v>Valerii</v>
      </c>
      <c r="K18" s="181" t="s">
        <v>1458</v>
      </c>
    </row>
    <row r="19" spans="1:11">
      <c r="A19" s="296">
        <v>2</v>
      </c>
      <c r="B19" s="296">
        <v>10</v>
      </c>
      <c r="C19" s="297" t="s">
        <v>1472</v>
      </c>
      <c r="D19" s="296">
        <v>2010</v>
      </c>
      <c r="E19" s="298" t="s">
        <v>1473</v>
      </c>
      <c r="F19" s="291" t="s">
        <v>1049</v>
      </c>
      <c r="G19" s="299" t="s">
        <v>1361</v>
      </c>
      <c r="H19" s="299" t="s">
        <v>138</v>
      </c>
      <c r="I19" s="180" t="e">
        <f>VLOOKUP(G19,Příjmení!$A$1:$B$999,2,FALSE)</f>
        <v>#N/A</v>
      </c>
      <c r="J19" s="180" t="str">
        <f>VLOOKUP(H19,Jména!$A$1:$B$997,2,FALSE)</f>
        <v>Markétě</v>
      </c>
      <c r="K19" s="181" t="s">
        <v>1458</v>
      </c>
    </row>
    <row r="20" spans="1:11">
      <c r="A20" s="296">
        <v>2</v>
      </c>
      <c r="B20" s="296">
        <v>11</v>
      </c>
      <c r="C20" s="297" t="s">
        <v>1462</v>
      </c>
      <c r="D20" s="296">
        <v>2010</v>
      </c>
      <c r="E20" s="298" t="s">
        <v>1461</v>
      </c>
      <c r="F20" s="291" t="s">
        <v>1331</v>
      </c>
      <c r="G20" s="299" t="s">
        <v>1351</v>
      </c>
      <c r="H20" s="299" t="s">
        <v>1352</v>
      </c>
      <c r="I20" s="180" t="e">
        <f>VLOOKUP(G20,Příjmení!$A$1:$B$999,2,FALSE)</f>
        <v>#N/A</v>
      </c>
      <c r="J20" s="180" t="str">
        <f>VLOOKUP(H20,Jména!$A$1:$B$997,2,FALSE)</f>
        <v>Stelle</v>
      </c>
      <c r="K20" s="181" t="s">
        <v>1458</v>
      </c>
    </row>
    <row r="21" spans="1:11">
      <c r="A21" s="296">
        <v>2</v>
      </c>
      <c r="B21" s="296">
        <v>12</v>
      </c>
      <c r="C21" s="297" t="s">
        <v>1457</v>
      </c>
      <c r="D21" s="296">
        <v>2010</v>
      </c>
      <c r="E21" s="298" t="s">
        <v>1446</v>
      </c>
      <c r="F21" s="291" t="s">
        <v>1049</v>
      </c>
      <c r="G21" s="299" t="s">
        <v>1084</v>
      </c>
      <c r="H21" s="299" t="s">
        <v>171</v>
      </c>
      <c r="I21" s="180" t="str">
        <f>VLOOKUP(G21,Příjmení!$A$1:$B$999,2,FALSE)</f>
        <v>Spillerové</v>
      </c>
      <c r="J21" s="180" t="str">
        <f>VLOOKUP(H21,Jména!$A$1:$B$997,2,FALSE)</f>
        <v>Dominice</v>
      </c>
      <c r="K21" s="181" t="s">
        <v>1458</v>
      </c>
    </row>
    <row r="22" spans="1:11">
      <c r="A22" s="296">
        <v>2</v>
      </c>
      <c r="B22" s="296">
        <v>13</v>
      </c>
      <c r="C22" s="297" t="s">
        <v>1464</v>
      </c>
      <c r="D22" s="296">
        <v>2010</v>
      </c>
      <c r="E22" s="298" t="s">
        <v>1450</v>
      </c>
      <c r="F22" s="291" t="s">
        <v>1049</v>
      </c>
      <c r="G22" s="299" t="s">
        <v>1349</v>
      </c>
      <c r="H22" s="299" t="s">
        <v>943</v>
      </c>
      <c r="I22" s="180" t="e">
        <f>VLOOKUP(G22,Příjmení!$A$1:$B$999,2,FALSE)</f>
        <v>#N/A</v>
      </c>
      <c r="J22" s="180" t="str">
        <f>VLOOKUP(H22,Jména!$A$1:$B$997,2,FALSE)</f>
        <v>Lucii</v>
      </c>
      <c r="K22" s="181" t="s">
        <v>1458</v>
      </c>
    </row>
    <row r="23" spans="1:11">
      <c r="A23" s="296">
        <v>2</v>
      </c>
      <c r="B23" s="296">
        <v>14</v>
      </c>
      <c r="C23" s="297" t="s">
        <v>1467</v>
      </c>
      <c r="D23" s="296">
        <v>2010</v>
      </c>
      <c r="E23" s="298" t="s">
        <v>1468</v>
      </c>
      <c r="F23" s="291" t="s">
        <v>1049</v>
      </c>
      <c r="G23" s="299" t="s">
        <v>1358</v>
      </c>
      <c r="H23" s="299" t="s">
        <v>854</v>
      </c>
      <c r="I23" s="180" t="e">
        <f>VLOOKUP(G23,Příjmení!$A$1:$B$999,2,FALSE)</f>
        <v>#N/A</v>
      </c>
      <c r="J23" s="180" t="str">
        <f>VLOOKUP(H23,Jména!$A$1:$B$997,2,FALSE)</f>
        <v>Alici</v>
      </c>
      <c r="K23" s="181" t="s">
        <v>1458</v>
      </c>
    </row>
    <row r="24" spans="1:11">
      <c r="A24" s="302">
        <v>3</v>
      </c>
      <c r="B24" s="302">
        <v>1</v>
      </c>
      <c r="C24" s="303" t="s">
        <v>1479</v>
      </c>
      <c r="D24" s="302">
        <v>2009</v>
      </c>
      <c r="E24" s="304" t="s">
        <v>1480</v>
      </c>
      <c r="F24" s="257" t="s">
        <v>1049</v>
      </c>
      <c r="G24" s="305" t="s">
        <v>1094</v>
      </c>
      <c r="H24" s="305" t="s">
        <v>1095</v>
      </c>
      <c r="I24" s="176" t="str">
        <f>VLOOKUP(G24,Příjmení!$A$1:$B$999,2,FALSE)</f>
        <v>Petříkové</v>
      </c>
      <c r="J24" s="176" t="str">
        <f>VLOOKUP(H24,Jména!$A$1:$B$997,2,FALSE)</f>
        <v>Valentýně</v>
      </c>
      <c r="K24" s="177" t="s">
        <v>1475</v>
      </c>
    </row>
    <row r="25" spans="1:11">
      <c r="A25" s="302">
        <v>3</v>
      </c>
      <c r="B25" s="302">
        <v>2</v>
      </c>
      <c r="C25" s="303" t="s">
        <v>1486</v>
      </c>
      <c r="D25" s="302">
        <v>2009</v>
      </c>
      <c r="E25" s="303" t="s">
        <v>1485</v>
      </c>
      <c r="F25" s="257" t="s">
        <v>1049</v>
      </c>
      <c r="G25" s="305" t="s">
        <v>1101</v>
      </c>
      <c r="H25" s="305" t="s">
        <v>148</v>
      </c>
      <c r="I25" s="176" t="str">
        <f>VLOOKUP(G25,Příjmení!$A$1:$B$999,2,FALSE)</f>
        <v>Deimové</v>
      </c>
      <c r="J25" s="176" t="str">
        <f>VLOOKUP(H25,Jména!$A$1:$B$997,2,FALSE)</f>
        <v>Anně</v>
      </c>
      <c r="K25" s="177" t="s">
        <v>1475</v>
      </c>
    </row>
    <row r="26" spans="1:11">
      <c r="A26" s="302">
        <v>3</v>
      </c>
      <c r="B26" s="302">
        <v>3</v>
      </c>
      <c r="C26" s="303" t="s">
        <v>1482</v>
      </c>
      <c r="D26" s="302">
        <v>2009</v>
      </c>
      <c r="E26" s="303" t="s">
        <v>1480</v>
      </c>
      <c r="F26" s="257" t="s">
        <v>1049</v>
      </c>
      <c r="G26" s="305" t="s">
        <v>1339</v>
      </c>
      <c r="H26" s="305" t="s">
        <v>67</v>
      </c>
      <c r="I26" s="176" t="e">
        <f>VLOOKUP(G26,Příjmení!$A$1:$B$999,2,FALSE)</f>
        <v>#N/A</v>
      </c>
      <c r="J26" s="176" t="str">
        <f>VLOOKUP(H26,Jména!$A$1:$B$997,2,FALSE)</f>
        <v>Elišce</v>
      </c>
      <c r="K26" s="177" t="s">
        <v>1475</v>
      </c>
    </row>
    <row r="27" spans="1:11">
      <c r="A27" s="302">
        <v>3</v>
      </c>
      <c r="B27" s="302">
        <v>4</v>
      </c>
      <c r="C27" s="176" t="s">
        <v>1495</v>
      </c>
      <c r="D27" s="257">
        <v>2009</v>
      </c>
      <c r="E27" s="258" t="s">
        <v>14</v>
      </c>
      <c r="F27" s="257" t="s">
        <v>1049</v>
      </c>
      <c r="G27" s="176"/>
      <c r="H27" s="176"/>
      <c r="I27" s="176"/>
      <c r="J27" s="176"/>
      <c r="K27" s="177" t="s">
        <v>1475</v>
      </c>
    </row>
    <row r="28" spans="1:11">
      <c r="A28" s="302">
        <v>3</v>
      </c>
      <c r="B28" s="302">
        <v>5</v>
      </c>
      <c r="C28" s="303" t="s">
        <v>1491</v>
      </c>
      <c r="D28" s="302">
        <v>2009</v>
      </c>
      <c r="E28" s="303" t="s">
        <v>1323</v>
      </c>
      <c r="F28" s="257" t="s">
        <v>1319</v>
      </c>
      <c r="G28" s="305" t="s">
        <v>1375</v>
      </c>
      <c r="H28" s="305" t="s">
        <v>148</v>
      </c>
      <c r="I28" s="176" t="e">
        <f>VLOOKUP(G28,Příjmení!$A$1:$B$999,2,FALSE)</f>
        <v>#N/A</v>
      </c>
      <c r="J28" s="176" t="str">
        <f>VLOOKUP(H28,Jména!$A$1:$B$997,2,FALSE)</f>
        <v>Anně</v>
      </c>
      <c r="K28" s="177" t="s">
        <v>1475</v>
      </c>
    </row>
    <row r="29" spans="1:11">
      <c r="A29" s="302">
        <v>3</v>
      </c>
      <c r="B29" s="302">
        <v>6</v>
      </c>
      <c r="C29" s="303" t="s">
        <v>1490</v>
      </c>
      <c r="D29" s="302">
        <v>2009</v>
      </c>
      <c r="E29" s="303" t="s">
        <v>1461</v>
      </c>
      <c r="F29" s="257" t="s">
        <v>1331</v>
      </c>
      <c r="G29" s="305" t="s">
        <v>1092</v>
      </c>
      <c r="H29" s="305" t="s">
        <v>1093</v>
      </c>
      <c r="I29" s="176" t="str">
        <f>VLOOKUP(G29,Příjmení!$A$1:$B$999,2,FALSE)</f>
        <v>Spálenkové</v>
      </c>
      <c r="J29" s="176" t="str">
        <f>VLOOKUP(H29,Jména!$A$1:$B$997,2,FALSE)</f>
        <v>Elle</v>
      </c>
      <c r="K29" s="177" t="s">
        <v>1475</v>
      </c>
    </row>
    <row r="30" spans="1:11">
      <c r="A30" s="302">
        <v>3</v>
      </c>
      <c r="B30" s="302">
        <v>7</v>
      </c>
      <c r="C30" s="303" t="s">
        <v>1478</v>
      </c>
      <c r="D30" s="302">
        <v>2009</v>
      </c>
      <c r="E30" s="304" t="s">
        <v>1446</v>
      </c>
      <c r="F30" s="257" t="s">
        <v>1049</v>
      </c>
      <c r="G30" s="305" t="s">
        <v>1366</v>
      </c>
      <c r="H30" s="305" t="s">
        <v>134</v>
      </c>
      <c r="I30" s="176" t="e">
        <f>VLOOKUP(G30,Příjmení!$A$1:$B$999,2,FALSE)</f>
        <v>#N/A</v>
      </c>
      <c r="J30" s="176" t="str">
        <f>VLOOKUP(H30,Jména!$A$1:$B$997,2,FALSE)</f>
        <v>Veronice</v>
      </c>
      <c r="K30" s="177" t="s">
        <v>1475</v>
      </c>
    </row>
    <row r="31" spans="1:11">
      <c r="A31" s="302">
        <v>3</v>
      </c>
      <c r="B31" s="302">
        <v>8</v>
      </c>
      <c r="C31" s="303" t="s">
        <v>1487</v>
      </c>
      <c r="D31" s="302">
        <v>2009</v>
      </c>
      <c r="E31" s="303" t="s">
        <v>1461</v>
      </c>
      <c r="F31" s="257" t="s">
        <v>1331</v>
      </c>
      <c r="G31" s="305" t="s">
        <v>1085</v>
      </c>
      <c r="H31" s="305" t="s">
        <v>134</v>
      </c>
      <c r="I31" s="176" t="str">
        <f>VLOOKUP(G31,Příjmení!$A$1:$B$999,2,FALSE)</f>
        <v>Šimákové</v>
      </c>
      <c r="J31" s="176" t="str">
        <f>VLOOKUP(H31,Jména!$A$1:$B$997,2,FALSE)</f>
        <v>Veronice</v>
      </c>
      <c r="K31" s="177" t="s">
        <v>1475</v>
      </c>
    </row>
    <row r="32" spans="1:11">
      <c r="A32" s="302">
        <v>3</v>
      </c>
      <c r="B32" s="302">
        <v>10</v>
      </c>
      <c r="C32" s="303" t="s">
        <v>1474</v>
      </c>
      <c r="D32" s="302">
        <v>2009</v>
      </c>
      <c r="E32" s="304" t="s">
        <v>1446</v>
      </c>
      <c r="F32" s="257" t="s">
        <v>1049</v>
      </c>
      <c r="G32" s="305" t="s">
        <v>1363</v>
      </c>
      <c r="H32" s="305" t="s">
        <v>931</v>
      </c>
      <c r="I32" s="176" t="e">
        <f>VLOOKUP(G32,Příjmení!$A$1:$B$999,2,FALSE)</f>
        <v>#N/A</v>
      </c>
      <c r="J32" s="176" t="str">
        <f>VLOOKUP(H32,Jména!$A$1:$B$997,2,FALSE)</f>
        <v>Kristině</v>
      </c>
      <c r="K32" s="177" t="s">
        <v>1475</v>
      </c>
    </row>
    <row r="33" spans="1:11">
      <c r="A33" s="302">
        <v>3</v>
      </c>
      <c r="B33" s="302">
        <v>11</v>
      </c>
      <c r="C33" s="303" t="s">
        <v>1483</v>
      </c>
      <c r="D33" s="302">
        <v>2009</v>
      </c>
      <c r="E33" s="303" t="s">
        <v>1480</v>
      </c>
      <c r="F33" s="257" t="s">
        <v>1049</v>
      </c>
      <c r="G33" s="305" t="s">
        <v>1369</v>
      </c>
      <c r="H33" s="305" t="s">
        <v>1345</v>
      </c>
      <c r="I33" s="176" t="e">
        <f>VLOOKUP(G33,Příjmení!$A$1:$B$999,2,FALSE)</f>
        <v>#N/A</v>
      </c>
      <c r="J33" s="176" t="str">
        <f>VLOOKUP(H33,Jména!$A$1:$B$997,2,FALSE)</f>
        <v>Sofii</v>
      </c>
      <c r="K33" s="177" t="s">
        <v>1475</v>
      </c>
    </row>
    <row r="34" spans="1:11">
      <c r="A34" s="302">
        <v>3</v>
      </c>
      <c r="B34" s="302">
        <v>12</v>
      </c>
      <c r="C34" s="176" t="s">
        <v>1492</v>
      </c>
      <c r="D34" s="257">
        <v>2009</v>
      </c>
      <c r="E34" s="258" t="s">
        <v>1450</v>
      </c>
      <c r="F34" s="257" t="s">
        <v>1049</v>
      </c>
      <c r="G34" s="176" t="s">
        <v>1376</v>
      </c>
      <c r="H34" s="176" t="s">
        <v>1377</v>
      </c>
      <c r="I34" s="176" t="e">
        <f>VLOOKUP(G34,Příjmení!$A$1:$B$999,2,FALSE)</f>
        <v>#N/A</v>
      </c>
      <c r="J34" s="176" t="str">
        <f>VLOOKUP(H34,Jména!$A$1:$B$997,2,FALSE)</f>
        <v>Zofia</v>
      </c>
      <c r="K34" s="177" t="s">
        <v>1475</v>
      </c>
    </row>
    <row r="35" spans="1:11">
      <c r="A35" s="302">
        <v>3</v>
      </c>
      <c r="B35" s="302">
        <v>13</v>
      </c>
      <c r="C35" s="303" t="s">
        <v>1484</v>
      </c>
      <c r="D35" s="302">
        <v>2009</v>
      </c>
      <c r="E35" s="303" t="s">
        <v>1485</v>
      </c>
      <c r="F35" s="257" t="s">
        <v>1049</v>
      </c>
      <c r="G35" s="305" t="s">
        <v>1370</v>
      </c>
      <c r="H35" s="305" t="s">
        <v>1371</v>
      </c>
      <c r="I35" s="176" t="e">
        <f>VLOOKUP(G35,Příjmení!$A$1:$B$999,2,FALSE)</f>
        <v>#N/A</v>
      </c>
      <c r="J35" s="176" t="str">
        <f>VLOOKUP(H35,Jména!$A$1:$B$997,2,FALSE)</f>
        <v>Kasimira</v>
      </c>
      <c r="K35" s="177" t="s">
        <v>1475</v>
      </c>
    </row>
    <row r="36" spans="1:11">
      <c r="A36" s="302">
        <v>3</v>
      </c>
      <c r="B36" s="302">
        <v>14</v>
      </c>
      <c r="C36" s="303" t="s">
        <v>1476</v>
      </c>
      <c r="D36" s="302">
        <v>2009</v>
      </c>
      <c r="E36" s="304" t="s">
        <v>1446</v>
      </c>
      <c r="F36" s="257" t="s">
        <v>1049</v>
      </c>
      <c r="G36" s="305" t="s">
        <v>1364</v>
      </c>
      <c r="H36" s="305" t="s">
        <v>897</v>
      </c>
      <c r="I36" s="176" t="e">
        <f>VLOOKUP(G36,Příjmení!$A$1:$B$999,2,FALSE)</f>
        <v>#N/A</v>
      </c>
      <c r="J36" s="176" t="str">
        <f>VLOOKUP(H36,Jména!$A$1:$B$997,2,FALSE)</f>
        <v>Charlotta</v>
      </c>
      <c r="K36" s="177" t="s">
        <v>1475</v>
      </c>
    </row>
    <row r="37" spans="1:11">
      <c r="A37" s="302">
        <v>3</v>
      </c>
      <c r="B37" s="302">
        <v>15</v>
      </c>
      <c r="C37" s="303" t="s">
        <v>1489</v>
      </c>
      <c r="D37" s="302">
        <v>2009</v>
      </c>
      <c r="E37" s="303" t="s">
        <v>1461</v>
      </c>
      <c r="F37" s="257" t="s">
        <v>1331</v>
      </c>
      <c r="G37" s="305" t="s">
        <v>1374</v>
      </c>
      <c r="H37" s="305" t="s">
        <v>1347</v>
      </c>
      <c r="I37" s="176" t="e">
        <f>VLOOKUP(G37,Příjmení!$A$1:$B$999,2,FALSE)</f>
        <v>#N/A</v>
      </c>
      <c r="J37" s="176" t="str">
        <f>VLOOKUP(H37,Jména!$A$1:$B$997,2,FALSE)</f>
        <v>Darje</v>
      </c>
      <c r="K37" s="177" t="s">
        <v>1475</v>
      </c>
    </row>
    <row r="38" spans="1:11">
      <c r="A38" s="302">
        <v>3</v>
      </c>
      <c r="B38" s="302">
        <v>16</v>
      </c>
      <c r="C38" s="176" t="s">
        <v>1494</v>
      </c>
      <c r="D38" s="257">
        <v>2009</v>
      </c>
      <c r="E38" s="258" t="s">
        <v>1468</v>
      </c>
      <c r="F38" s="257" t="s">
        <v>1049</v>
      </c>
      <c r="G38" s="176"/>
      <c r="H38" s="176"/>
      <c r="I38" s="176"/>
      <c r="J38" s="176"/>
      <c r="K38" s="177" t="s">
        <v>1475</v>
      </c>
    </row>
    <row r="39" spans="1:11">
      <c r="A39" s="257">
        <v>3</v>
      </c>
      <c r="B39" s="302">
        <v>17</v>
      </c>
      <c r="C39" s="303" t="s">
        <v>1477</v>
      </c>
      <c r="D39" s="302">
        <v>2009</v>
      </c>
      <c r="E39" s="304" t="s">
        <v>1446</v>
      </c>
      <c r="F39" s="257" t="s">
        <v>1049</v>
      </c>
      <c r="G39" s="305" t="s">
        <v>1365</v>
      </c>
      <c r="H39" s="305" t="s">
        <v>1081</v>
      </c>
      <c r="I39" s="176" t="e">
        <f>VLOOKUP(G39,Příjmení!$A$1:$B$999,2,FALSE)</f>
        <v>#N/A</v>
      </c>
      <c r="J39" s="176" t="str">
        <f>VLOOKUP(H39,Jména!$A$1:$B$997,2,FALSE)</f>
        <v>Rozálii</v>
      </c>
      <c r="K39" s="177" t="s">
        <v>1475</v>
      </c>
    </row>
    <row r="40" spans="1:11">
      <c r="A40" s="257">
        <v>3</v>
      </c>
      <c r="B40" s="302">
        <v>18</v>
      </c>
      <c r="C40" s="303" t="s">
        <v>1488</v>
      </c>
      <c r="D40" s="302">
        <v>2009</v>
      </c>
      <c r="E40" s="303" t="s">
        <v>1461</v>
      </c>
      <c r="F40" s="257" t="s">
        <v>1331</v>
      </c>
      <c r="G40" s="305" t="s">
        <v>1373</v>
      </c>
      <c r="H40" s="305" t="s">
        <v>34</v>
      </c>
      <c r="I40" s="176" t="e">
        <f>VLOOKUP(G40,Příjmení!$A$1:$B$999,2,FALSE)</f>
        <v>#N/A</v>
      </c>
      <c r="J40" s="176" t="str">
        <f>VLOOKUP(H40,Jména!$A$1:$B$997,2,FALSE)</f>
        <v>Tereze</v>
      </c>
      <c r="K40" s="177" t="s">
        <v>1475</v>
      </c>
    </row>
    <row r="41" spans="1:11">
      <c r="A41" s="257">
        <v>3</v>
      </c>
      <c r="B41" s="302">
        <v>21</v>
      </c>
      <c r="C41" s="176" t="s">
        <v>1577</v>
      </c>
      <c r="D41" s="257">
        <v>2009</v>
      </c>
      <c r="E41" s="258" t="s">
        <v>1466</v>
      </c>
      <c r="F41" s="257" t="s">
        <v>1049</v>
      </c>
      <c r="G41" s="176"/>
      <c r="H41" s="176"/>
      <c r="I41" s="176"/>
      <c r="J41" s="176"/>
      <c r="K41" s="177" t="s">
        <v>1475</v>
      </c>
    </row>
    <row r="42" spans="1:11">
      <c r="A42" s="257">
        <v>3</v>
      </c>
      <c r="B42" s="302">
        <v>23</v>
      </c>
      <c r="C42" s="303" t="s">
        <v>1481</v>
      </c>
      <c r="D42" s="302">
        <v>2009</v>
      </c>
      <c r="E42" s="304" t="s">
        <v>1480</v>
      </c>
      <c r="F42" s="257" t="s">
        <v>1049</v>
      </c>
      <c r="G42" s="305" t="s">
        <v>1367</v>
      </c>
      <c r="H42" s="305" t="s">
        <v>1368</v>
      </c>
      <c r="I42" s="176" t="e">
        <f>VLOOKUP(G42,Příjmení!$A$1:$B$999,2,FALSE)</f>
        <v>#N/A</v>
      </c>
      <c r="J42" s="176" t="str">
        <f>VLOOKUP(H42,Jména!$A$1:$B$997,2,FALSE)</f>
        <v>Rozalia</v>
      </c>
      <c r="K42" s="177" t="s">
        <v>1475</v>
      </c>
    </row>
    <row r="43" spans="1:11">
      <c r="A43" s="259">
        <v>4</v>
      </c>
      <c r="B43" s="259">
        <v>1</v>
      </c>
      <c r="C43" s="260" t="s">
        <v>1499</v>
      </c>
      <c r="D43" s="259">
        <v>2008</v>
      </c>
      <c r="E43" s="261" t="s">
        <v>1324</v>
      </c>
      <c r="F43" s="259" t="s">
        <v>1049</v>
      </c>
      <c r="G43" s="260" t="s">
        <v>1378</v>
      </c>
      <c r="H43" s="260" t="s">
        <v>943</v>
      </c>
      <c r="I43" s="260" t="e">
        <f>VLOOKUP(G43,Příjmení!$A$1:$B$999,2,FALSE)</f>
        <v>#N/A</v>
      </c>
      <c r="J43" s="260" t="str">
        <f>VLOOKUP(H43,Jména!$A$1:$B$997,2,FALSE)</f>
        <v>Lucii</v>
      </c>
      <c r="K43" s="262" t="s">
        <v>1496</v>
      </c>
    </row>
    <row r="44" spans="1:11">
      <c r="A44" s="259">
        <v>4</v>
      </c>
      <c r="B44" s="259">
        <v>2</v>
      </c>
      <c r="C44" s="260" t="s">
        <v>1501</v>
      </c>
      <c r="D44" s="259">
        <v>2008</v>
      </c>
      <c r="E44" s="261" t="s">
        <v>1485</v>
      </c>
      <c r="F44" s="259" t="s">
        <v>1049</v>
      </c>
      <c r="G44" s="260" t="s">
        <v>1381</v>
      </c>
      <c r="H44" s="260" t="s">
        <v>1000</v>
      </c>
      <c r="I44" s="260" t="e">
        <f>VLOOKUP(G44,Příjmení!$A$1:$B$999,2,FALSE)</f>
        <v>#N/A</v>
      </c>
      <c r="J44" s="260" t="str">
        <f>VLOOKUP(H44,Jména!$A$1:$B$997,2,FALSE)</f>
        <v>Sáře</v>
      </c>
      <c r="K44" s="262" t="s">
        <v>1496</v>
      </c>
    </row>
    <row r="45" spans="1:11">
      <c r="A45" s="259">
        <v>4</v>
      </c>
      <c r="B45" s="259">
        <v>3</v>
      </c>
      <c r="C45" s="260" t="s">
        <v>1516</v>
      </c>
      <c r="D45" s="259">
        <v>2008</v>
      </c>
      <c r="E45" s="261" t="s">
        <v>1473</v>
      </c>
      <c r="F45" s="259" t="s">
        <v>1049</v>
      </c>
      <c r="G45" s="260" t="s">
        <v>1393</v>
      </c>
      <c r="H45" s="260" t="s">
        <v>943</v>
      </c>
      <c r="I45" s="260" t="e">
        <f>VLOOKUP(G45,Příjmení!$A$1:$B$999,2,FALSE)</f>
        <v>#N/A</v>
      </c>
      <c r="J45" s="260" t="str">
        <f>VLOOKUP(H45,Jména!$A$1:$B$997,2,FALSE)</f>
        <v>Lucii</v>
      </c>
      <c r="K45" s="262" t="s">
        <v>1496</v>
      </c>
    </row>
    <row r="46" spans="1:11">
      <c r="A46" s="259">
        <v>4</v>
      </c>
      <c r="B46" s="259">
        <v>4</v>
      </c>
      <c r="C46" s="260" t="s">
        <v>1517</v>
      </c>
      <c r="D46" s="259">
        <v>2008</v>
      </c>
      <c r="E46" s="261" t="s">
        <v>14</v>
      </c>
      <c r="F46" s="259" t="s">
        <v>1049</v>
      </c>
      <c r="G46" s="260" t="s">
        <v>1394</v>
      </c>
      <c r="H46" s="260" t="s">
        <v>885</v>
      </c>
      <c r="I46" s="260" t="e">
        <f>VLOOKUP(G46,Příjmení!$A$1:$B$999,2,FALSE)</f>
        <v>#N/A</v>
      </c>
      <c r="J46" s="260" t="str">
        <f>VLOOKUP(H46,Jména!$A$1:$B$997,2,FALSE)</f>
        <v>Ela</v>
      </c>
      <c r="K46" s="262" t="s">
        <v>1496</v>
      </c>
    </row>
    <row r="47" spans="1:11">
      <c r="A47" s="259">
        <v>4</v>
      </c>
      <c r="B47" s="259">
        <v>5</v>
      </c>
      <c r="C47" s="260" t="s">
        <v>1502</v>
      </c>
      <c r="D47" s="259">
        <v>2008</v>
      </c>
      <c r="E47" s="261" t="s">
        <v>1485</v>
      </c>
      <c r="F47" s="259" t="s">
        <v>1049</v>
      </c>
      <c r="G47" s="260" t="s">
        <v>1382</v>
      </c>
      <c r="H47" s="260" t="s">
        <v>34</v>
      </c>
      <c r="I47" s="260" t="e">
        <f>VLOOKUP(G47,Příjmení!$A$1:$B$999,2,FALSE)</f>
        <v>#N/A</v>
      </c>
      <c r="J47" s="260" t="str">
        <f>VLOOKUP(H47,Jména!$A$1:$B$997,2,FALSE)</f>
        <v>Tereze</v>
      </c>
      <c r="K47" s="262" t="s">
        <v>1496</v>
      </c>
    </row>
    <row r="48" spans="1:11">
      <c r="A48" s="259">
        <v>4</v>
      </c>
      <c r="B48" s="259">
        <v>6</v>
      </c>
      <c r="C48" s="260" t="s">
        <v>1509</v>
      </c>
      <c r="D48" s="259">
        <v>2008</v>
      </c>
      <c r="E48" s="261" t="s">
        <v>1510</v>
      </c>
      <c r="F48" s="259" t="s">
        <v>1049</v>
      </c>
      <c r="G48" s="260" t="s">
        <v>766</v>
      </c>
      <c r="H48" s="260" t="s">
        <v>38</v>
      </c>
      <c r="I48" s="260" t="str">
        <f>VLOOKUP(G48,Příjmení!$A$1:$B$999,2,FALSE)</f>
        <v>Tiché</v>
      </c>
      <c r="J48" s="260" t="str">
        <f>VLOOKUP(H48,Jména!$A$1:$B$997,2,FALSE)</f>
        <v>Natálii</v>
      </c>
      <c r="K48" s="262" t="s">
        <v>1496</v>
      </c>
    </row>
    <row r="49" spans="1:11">
      <c r="A49" s="259">
        <v>4</v>
      </c>
      <c r="B49" s="259">
        <v>7</v>
      </c>
      <c r="C49" s="260" t="s">
        <v>1513</v>
      </c>
      <c r="D49" s="259">
        <v>2008</v>
      </c>
      <c r="E49" s="261" t="s">
        <v>1493</v>
      </c>
      <c r="F49" s="259" t="s">
        <v>1049</v>
      </c>
      <c r="G49" s="260" t="s">
        <v>1392</v>
      </c>
      <c r="H49" s="260" t="s">
        <v>73</v>
      </c>
      <c r="I49" s="260" t="e">
        <f>VLOOKUP(G49,Příjmení!$A$1:$B$999,2,FALSE)</f>
        <v>#N/A</v>
      </c>
      <c r="J49" s="260" t="str">
        <f>VLOOKUP(H49,Jména!$A$1:$B$997,2,FALSE)</f>
        <v>Kristýně</v>
      </c>
      <c r="K49" s="262" t="s">
        <v>1496</v>
      </c>
    </row>
    <row r="50" spans="1:11">
      <c r="A50" s="259">
        <v>4</v>
      </c>
      <c r="B50" s="259">
        <v>8</v>
      </c>
      <c r="C50" s="260" t="s">
        <v>1506</v>
      </c>
      <c r="D50" s="259">
        <v>2008</v>
      </c>
      <c r="E50" s="261" t="s">
        <v>1461</v>
      </c>
      <c r="F50" s="259" t="s">
        <v>1331</v>
      </c>
      <c r="G50" s="260" t="s">
        <v>1388</v>
      </c>
      <c r="H50" s="260" t="s">
        <v>973</v>
      </c>
      <c r="I50" s="260" t="e">
        <f>VLOOKUP(G50,Příjmení!$A$1:$B$999,2,FALSE)</f>
        <v>#N/A</v>
      </c>
      <c r="J50" s="260" t="str">
        <f>VLOOKUP(H50,Jména!$A$1:$B$997,2,FALSE)</f>
        <v>Nele</v>
      </c>
      <c r="K50" s="262" t="s">
        <v>1496</v>
      </c>
    </row>
    <row r="51" spans="1:11">
      <c r="A51" s="259">
        <v>4</v>
      </c>
      <c r="B51" s="259">
        <v>9</v>
      </c>
      <c r="C51" s="260" t="s">
        <v>1505</v>
      </c>
      <c r="D51" s="259">
        <v>2008</v>
      </c>
      <c r="E51" s="261" t="s">
        <v>1485</v>
      </c>
      <c r="F51" s="259" t="s">
        <v>1049</v>
      </c>
      <c r="G51" s="260" t="s">
        <v>1386</v>
      </c>
      <c r="H51" s="260" t="s">
        <v>1387</v>
      </c>
      <c r="I51" s="260" t="e">
        <f>VLOOKUP(G51,Příjmení!$A$1:$B$999,2,FALSE)</f>
        <v>#N/A</v>
      </c>
      <c r="J51" s="260" t="str">
        <f>VLOOKUP(H51,Jména!$A$1:$B$997,2,FALSE)</f>
        <v>Vanessa</v>
      </c>
      <c r="K51" s="262" t="s">
        <v>1496</v>
      </c>
    </row>
    <row r="52" spans="1:11">
      <c r="A52" s="259">
        <v>4</v>
      </c>
      <c r="B52" s="259">
        <v>11</v>
      </c>
      <c r="C52" s="260" t="s">
        <v>1498</v>
      </c>
      <c r="D52" s="259">
        <v>2008</v>
      </c>
      <c r="E52" s="261" t="s">
        <v>1485</v>
      </c>
      <c r="F52" s="259" t="s">
        <v>1049</v>
      </c>
      <c r="G52" s="260" t="s">
        <v>1379</v>
      </c>
      <c r="H52" s="260" t="s">
        <v>38</v>
      </c>
      <c r="I52" s="260" t="e">
        <f>VLOOKUP(G52,Příjmení!$A$1:$B$999,2,FALSE)</f>
        <v>#N/A</v>
      </c>
      <c r="J52" s="260" t="str">
        <f>VLOOKUP(H52,Jména!$A$1:$B$997,2,FALSE)</f>
        <v>Natálii</v>
      </c>
      <c r="K52" s="262" t="s">
        <v>1496</v>
      </c>
    </row>
    <row r="53" spans="1:11">
      <c r="A53" s="259">
        <v>4</v>
      </c>
      <c r="B53" s="259">
        <v>12</v>
      </c>
      <c r="C53" s="260" t="s">
        <v>1515</v>
      </c>
      <c r="D53" s="259">
        <v>2008</v>
      </c>
      <c r="E53" s="261" t="s">
        <v>1468</v>
      </c>
      <c r="F53" s="259" t="s">
        <v>1049</v>
      </c>
      <c r="G53" s="260"/>
      <c r="H53" s="260"/>
      <c r="I53" s="260"/>
      <c r="J53" s="260"/>
      <c r="K53" s="262" t="s">
        <v>1496</v>
      </c>
    </row>
    <row r="54" spans="1:11">
      <c r="A54" s="259">
        <v>4</v>
      </c>
      <c r="B54" s="259">
        <v>13</v>
      </c>
      <c r="C54" s="260" t="s">
        <v>1514</v>
      </c>
      <c r="D54" s="259">
        <v>2008</v>
      </c>
      <c r="E54" s="261" t="s">
        <v>1493</v>
      </c>
      <c r="F54" s="259" t="s">
        <v>1049</v>
      </c>
      <c r="G54" s="260"/>
      <c r="H54" s="260"/>
      <c r="I54" s="260"/>
      <c r="J54" s="260"/>
      <c r="K54" s="262" t="s">
        <v>1496</v>
      </c>
    </row>
    <row r="55" spans="1:11">
      <c r="A55" s="259">
        <v>4</v>
      </c>
      <c r="B55" s="259">
        <v>14</v>
      </c>
      <c r="C55" s="260" t="s">
        <v>1266</v>
      </c>
      <c r="D55" s="259">
        <v>2008</v>
      </c>
      <c r="E55" s="261" t="s">
        <v>14</v>
      </c>
      <c r="F55" s="259" t="s">
        <v>1049</v>
      </c>
      <c r="G55" s="260" t="s">
        <v>1395</v>
      </c>
      <c r="H55" s="260" t="s">
        <v>109</v>
      </c>
      <c r="I55" s="260" t="e">
        <f>VLOOKUP(G55,Příjmení!$A$1:$B$999,2,FALSE)</f>
        <v>#N/A</v>
      </c>
      <c r="J55" s="260" t="str">
        <f>VLOOKUP(H55,Jména!$A$1:$B$997,2,FALSE)</f>
        <v>Karolíně</v>
      </c>
      <c r="K55" s="262" t="s">
        <v>1496</v>
      </c>
    </row>
    <row r="56" spans="1:11">
      <c r="A56" s="259">
        <v>4</v>
      </c>
      <c r="B56" s="259">
        <v>15</v>
      </c>
      <c r="C56" s="260" t="s">
        <v>1497</v>
      </c>
      <c r="D56" s="259">
        <v>2008</v>
      </c>
      <c r="E56" s="261" t="s">
        <v>1324</v>
      </c>
      <c r="F56" s="259" t="s">
        <v>1049</v>
      </c>
      <c r="G56" s="260" t="s">
        <v>1351</v>
      </c>
      <c r="H56" s="260" t="s">
        <v>997</v>
      </c>
      <c r="I56" s="260" t="e">
        <f>VLOOKUP(G56,Příjmení!$A$1:$B$999,2,FALSE)</f>
        <v>#N/A</v>
      </c>
      <c r="J56" s="260" t="str">
        <f>VLOOKUP(H56,Jména!$A$1:$B$997,2,FALSE)</f>
        <v>Sandře</v>
      </c>
      <c r="K56" s="262" t="s">
        <v>1496</v>
      </c>
    </row>
    <row r="57" spans="1:11">
      <c r="A57" s="259">
        <v>4</v>
      </c>
      <c r="B57" s="259">
        <v>16</v>
      </c>
      <c r="C57" s="260" t="s">
        <v>1511</v>
      </c>
      <c r="D57" s="259">
        <v>2008</v>
      </c>
      <c r="E57" s="261" t="s">
        <v>1323</v>
      </c>
      <c r="F57" s="259" t="s">
        <v>1319</v>
      </c>
      <c r="G57" s="260" t="s">
        <v>1391</v>
      </c>
      <c r="H57" s="260" t="s">
        <v>1000</v>
      </c>
      <c r="I57" s="260" t="e">
        <f>VLOOKUP(G57,Příjmení!$A$1:$B$999,2,FALSE)</f>
        <v>#N/A</v>
      </c>
      <c r="J57" s="260" t="str">
        <f>VLOOKUP(H57,Jména!$A$1:$B$997,2,FALSE)</f>
        <v>Sáře</v>
      </c>
      <c r="K57" s="262" t="s">
        <v>1496</v>
      </c>
    </row>
    <row r="58" spans="1:11">
      <c r="A58" s="259">
        <v>4</v>
      </c>
      <c r="B58" s="259">
        <v>17</v>
      </c>
      <c r="C58" s="260" t="s">
        <v>1504</v>
      </c>
      <c r="D58" s="259">
        <v>2008</v>
      </c>
      <c r="E58" s="261" t="s">
        <v>1485</v>
      </c>
      <c r="F58" s="259" t="s">
        <v>1049</v>
      </c>
      <c r="G58" s="260" t="s">
        <v>1384</v>
      </c>
      <c r="H58" s="260" t="s">
        <v>1385</v>
      </c>
      <c r="I58" s="260" t="e">
        <f>VLOOKUP(G58,Příjmení!$A$1:$B$999,2,FALSE)</f>
        <v>#N/A</v>
      </c>
      <c r="J58" s="260" t="str">
        <f>VLOOKUP(H58,Jména!$A$1:$B$997,2,FALSE)</f>
        <v>Daria</v>
      </c>
      <c r="K58" s="262" t="s">
        <v>1496</v>
      </c>
    </row>
    <row r="59" spans="1:11">
      <c r="A59" s="259">
        <v>4</v>
      </c>
      <c r="B59" s="259">
        <v>18</v>
      </c>
      <c r="C59" s="260" t="s">
        <v>1507</v>
      </c>
      <c r="D59" s="259">
        <v>2008</v>
      </c>
      <c r="E59" s="261" t="s">
        <v>1461</v>
      </c>
      <c r="F59" s="259" t="s">
        <v>1331</v>
      </c>
      <c r="G59" s="260" t="s">
        <v>1390</v>
      </c>
      <c r="H59" s="260" t="s">
        <v>979</v>
      </c>
      <c r="I59" s="260" t="e">
        <f>VLOOKUP(G59,Příjmení!$A$1:$B$999,2,FALSE)</f>
        <v>#N/A</v>
      </c>
      <c r="J59" s="260" t="str">
        <f>VLOOKUP(H59,Jména!$A$1:$B$997,2,FALSE)</f>
        <v>Nikole</v>
      </c>
      <c r="K59" s="262" t="s">
        <v>1496</v>
      </c>
    </row>
    <row r="60" spans="1:11">
      <c r="A60" s="259">
        <v>4</v>
      </c>
      <c r="B60" s="259">
        <v>19</v>
      </c>
      <c r="C60" s="260" t="s">
        <v>1267</v>
      </c>
      <c r="D60" s="259">
        <v>2008</v>
      </c>
      <c r="E60" s="261" t="s">
        <v>14</v>
      </c>
      <c r="F60" s="259" t="s">
        <v>1049</v>
      </c>
      <c r="G60" s="260" t="s">
        <v>715</v>
      </c>
      <c r="H60" s="260" t="s">
        <v>67</v>
      </c>
      <c r="I60" s="260" t="str">
        <f>VLOOKUP(G60,Příjmení!$A$1:$B$999,2,FALSE)</f>
        <v>Svobodové</v>
      </c>
      <c r="J60" s="260" t="str">
        <f>VLOOKUP(H60,Jména!$A$1:$B$997,2,FALSE)</f>
        <v>Elišce</v>
      </c>
      <c r="K60" s="262" t="s">
        <v>1496</v>
      </c>
    </row>
    <row r="61" spans="1:11">
      <c r="A61" s="259">
        <v>4</v>
      </c>
      <c r="B61" s="259">
        <v>20</v>
      </c>
      <c r="C61" s="260" t="s">
        <v>1503</v>
      </c>
      <c r="D61" s="259">
        <v>2008</v>
      </c>
      <c r="E61" s="261" t="s">
        <v>1485</v>
      </c>
      <c r="F61" s="259" t="s">
        <v>1049</v>
      </c>
      <c r="G61" s="260" t="s">
        <v>1383</v>
      </c>
      <c r="H61" s="260" t="s">
        <v>943</v>
      </c>
      <c r="I61" s="260" t="e">
        <f>VLOOKUP(G61,Příjmení!$A$1:$B$999,2,FALSE)</f>
        <v>#N/A</v>
      </c>
      <c r="J61" s="260" t="str">
        <f>VLOOKUP(H61,Jména!$A$1:$B$997,2,FALSE)</f>
        <v>Lucii</v>
      </c>
      <c r="K61" s="262" t="s">
        <v>1496</v>
      </c>
    </row>
    <row r="62" spans="1:11">
      <c r="A62" s="259">
        <v>4</v>
      </c>
      <c r="B62" s="259">
        <v>21</v>
      </c>
      <c r="C62" s="260" t="s">
        <v>1512</v>
      </c>
      <c r="D62" s="259">
        <v>2008</v>
      </c>
      <c r="E62" s="261" t="s">
        <v>1493</v>
      </c>
      <c r="F62" s="259" t="s">
        <v>1049</v>
      </c>
      <c r="G62" s="260"/>
      <c r="H62" s="260"/>
      <c r="I62" s="260"/>
      <c r="J62" s="260"/>
      <c r="K62" s="262" t="s">
        <v>1496</v>
      </c>
    </row>
    <row r="63" spans="1:11">
      <c r="A63" s="259">
        <v>4</v>
      </c>
      <c r="B63" s="259">
        <v>22</v>
      </c>
      <c r="C63" s="260" t="s">
        <v>1508</v>
      </c>
      <c r="D63" s="259">
        <v>2008</v>
      </c>
      <c r="E63" s="261" t="s">
        <v>1461</v>
      </c>
      <c r="F63" s="259" t="s">
        <v>1331</v>
      </c>
      <c r="G63" s="260" t="s">
        <v>589</v>
      </c>
      <c r="H63" s="260" t="s">
        <v>93</v>
      </c>
      <c r="I63" s="260" t="str">
        <f>VLOOKUP(G63,Příjmení!$A$1:$B$999,2,FALSE)</f>
        <v>Orlové</v>
      </c>
      <c r="J63" s="260" t="str">
        <f>VLOOKUP(H63,Jména!$A$1:$B$997,2,FALSE)</f>
        <v>Kláře</v>
      </c>
      <c r="K63" s="262" t="s">
        <v>1496</v>
      </c>
    </row>
    <row r="64" spans="1:11">
      <c r="A64" s="259">
        <v>4</v>
      </c>
      <c r="B64" s="259">
        <v>23</v>
      </c>
      <c r="C64" s="260" t="s">
        <v>1500</v>
      </c>
      <c r="D64" s="259">
        <v>2008</v>
      </c>
      <c r="E64" s="261" t="s">
        <v>1485</v>
      </c>
      <c r="F64" s="259" t="s">
        <v>1049</v>
      </c>
      <c r="G64" s="260" t="s">
        <v>1380</v>
      </c>
      <c r="H64" s="260" t="s">
        <v>920</v>
      </c>
      <c r="I64" s="260" t="e">
        <f>VLOOKUP(G64,Příjmení!$A$1:$B$999,2,FALSE)</f>
        <v>#N/A</v>
      </c>
      <c r="J64" s="260" t="str">
        <f>VLOOKUP(H64,Jména!$A$1:$B$997,2,FALSE)</f>
        <v>Julia</v>
      </c>
      <c r="K64" s="262" t="s">
        <v>1496</v>
      </c>
    </row>
    <row r="65" spans="1:11">
      <c r="A65" s="263">
        <v>5</v>
      </c>
      <c r="B65" s="263">
        <v>1</v>
      </c>
      <c r="C65" s="264" t="s">
        <v>1520</v>
      </c>
      <c r="D65" s="263">
        <v>2007</v>
      </c>
      <c r="E65" s="265" t="s">
        <v>1510</v>
      </c>
      <c r="F65" s="263" t="s">
        <v>1049</v>
      </c>
      <c r="G65" s="264"/>
      <c r="H65" s="264"/>
      <c r="I65" s="264"/>
      <c r="J65" s="264"/>
      <c r="K65" s="266" t="s">
        <v>1519</v>
      </c>
    </row>
    <row r="66" spans="1:11">
      <c r="A66" s="263">
        <v>5</v>
      </c>
      <c r="B66" s="263">
        <v>2</v>
      </c>
      <c r="C66" s="264" t="s">
        <v>1525</v>
      </c>
      <c r="D66" s="263">
        <v>2007</v>
      </c>
      <c r="E66" s="265" t="s">
        <v>1264</v>
      </c>
      <c r="F66" s="263" t="s">
        <v>1049</v>
      </c>
      <c r="G66" s="264"/>
      <c r="H66" s="264"/>
      <c r="I66" s="264"/>
      <c r="J66" s="264"/>
      <c r="K66" s="266" t="s">
        <v>1519</v>
      </c>
    </row>
    <row r="67" spans="1:11">
      <c r="A67" s="263">
        <v>5</v>
      </c>
      <c r="B67" s="263">
        <v>3</v>
      </c>
      <c r="C67" s="264" t="s">
        <v>1523</v>
      </c>
      <c r="D67" s="263">
        <v>2007</v>
      </c>
      <c r="E67" s="265" t="s">
        <v>1468</v>
      </c>
      <c r="F67" s="263" t="s">
        <v>1049</v>
      </c>
      <c r="G67" s="264"/>
      <c r="H67" s="264"/>
      <c r="I67" s="264"/>
      <c r="J67" s="264"/>
      <c r="K67" s="266" t="s">
        <v>1519</v>
      </c>
    </row>
    <row r="68" spans="1:11">
      <c r="A68" s="263">
        <v>5</v>
      </c>
      <c r="B68" s="263">
        <v>4</v>
      </c>
      <c r="C68" s="264" t="s">
        <v>1527</v>
      </c>
      <c r="D68" s="263">
        <v>2007</v>
      </c>
      <c r="E68" s="265" t="s">
        <v>1485</v>
      </c>
      <c r="F68" s="263" t="s">
        <v>1049</v>
      </c>
      <c r="G68" s="264"/>
      <c r="H68" s="264"/>
      <c r="I68" s="264"/>
      <c r="J68" s="264"/>
      <c r="K68" s="266" t="s">
        <v>1519</v>
      </c>
    </row>
    <row r="69" spans="1:11">
      <c r="A69" s="263">
        <v>5</v>
      </c>
      <c r="B69" s="263">
        <v>5</v>
      </c>
      <c r="C69" s="264" t="s">
        <v>1320</v>
      </c>
      <c r="D69" s="263">
        <v>2007</v>
      </c>
      <c r="E69" s="265" t="s">
        <v>1321</v>
      </c>
      <c r="F69" s="263" t="s">
        <v>1049</v>
      </c>
      <c r="G69" s="264"/>
      <c r="H69" s="264"/>
      <c r="I69" s="264"/>
      <c r="J69" s="264"/>
      <c r="K69" s="266" t="s">
        <v>1519</v>
      </c>
    </row>
    <row r="70" spans="1:11">
      <c r="A70" s="263">
        <v>5</v>
      </c>
      <c r="B70" s="263">
        <v>7</v>
      </c>
      <c r="C70" s="264" t="s">
        <v>1522</v>
      </c>
      <c r="D70" s="263">
        <v>2007</v>
      </c>
      <c r="E70" s="265" t="s">
        <v>1510</v>
      </c>
      <c r="F70" s="263" t="s">
        <v>1049</v>
      </c>
      <c r="G70" s="264"/>
      <c r="H70" s="264"/>
      <c r="I70" s="264"/>
      <c r="J70" s="264"/>
      <c r="K70" s="266" t="s">
        <v>1519</v>
      </c>
    </row>
    <row r="71" spans="1:11">
      <c r="A71" s="263">
        <v>5</v>
      </c>
      <c r="B71" s="263">
        <v>8</v>
      </c>
      <c r="C71" s="264" t="s">
        <v>1265</v>
      </c>
      <c r="D71" s="263">
        <v>2007</v>
      </c>
      <c r="E71" s="265" t="s">
        <v>14</v>
      </c>
      <c r="F71" s="263" t="s">
        <v>1049</v>
      </c>
      <c r="G71" s="264"/>
      <c r="H71" s="264"/>
      <c r="I71" s="264"/>
      <c r="J71" s="264"/>
      <c r="K71" s="266" t="s">
        <v>1519</v>
      </c>
    </row>
    <row r="72" spans="1:11">
      <c r="A72" s="263">
        <v>5</v>
      </c>
      <c r="B72" s="263">
        <v>9</v>
      </c>
      <c r="C72" s="264" t="s">
        <v>1518</v>
      </c>
      <c r="D72" s="263">
        <v>2007</v>
      </c>
      <c r="E72" s="265" t="s">
        <v>1324</v>
      </c>
      <c r="F72" s="263" t="s">
        <v>1049</v>
      </c>
      <c r="G72" s="264" t="s">
        <v>1396</v>
      </c>
      <c r="H72" s="264" t="s">
        <v>134</v>
      </c>
      <c r="I72" s="264" t="e">
        <f>VLOOKUP(G72,Příjmení!$A$1:$B$999,2,FALSE)</f>
        <v>#N/A</v>
      </c>
      <c r="J72" s="264" t="str">
        <f>VLOOKUP(H72,Jména!$A$1:$B$997,2,FALSE)</f>
        <v>Veronice</v>
      </c>
      <c r="K72" s="266" t="s">
        <v>1519</v>
      </c>
    </row>
    <row r="73" spans="1:11">
      <c r="A73" s="263">
        <v>5</v>
      </c>
      <c r="B73" s="263">
        <v>10</v>
      </c>
      <c r="C73" s="264" t="s">
        <v>1322</v>
      </c>
      <c r="D73" s="263">
        <v>2007</v>
      </c>
      <c r="E73" s="265" t="s">
        <v>1323</v>
      </c>
      <c r="F73" s="263" t="s">
        <v>1319</v>
      </c>
      <c r="G73" s="264"/>
      <c r="H73" s="264"/>
      <c r="I73" s="264"/>
      <c r="J73" s="264"/>
      <c r="K73" s="266" t="s">
        <v>1519</v>
      </c>
    </row>
    <row r="74" spans="1:11">
      <c r="A74" s="263">
        <v>5</v>
      </c>
      <c r="B74" s="263">
        <v>11</v>
      </c>
      <c r="C74" s="264" t="s">
        <v>1524</v>
      </c>
      <c r="D74" s="263">
        <v>2007</v>
      </c>
      <c r="E74" s="265" t="s">
        <v>1264</v>
      </c>
      <c r="F74" s="263" t="s">
        <v>1049</v>
      </c>
      <c r="G74" s="264"/>
      <c r="H74" s="264"/>
      <c r="I74" s="264"/>
      <c r="J74" s="264"/>
      <c r="K74" s="266" t="s">
        <v>1519</v>
      </c>
    </row>
    <row r="75" spans="1:11">
      <c r="A75" s="263">
        <v>5</v>
      </c>
      <c r="B75" s="263">
        <v>12</v>
      </c>
      <c r="C75" s="264" t="s">
        <v>1268</v>
      </c>
      <c r="D75" s="263">
        <v>2007</v>
      </c>
      <c r="E75" s="265" t="s">
        <v>14</v>
      </c>
      <c r="F75" s="263" t="s">
        <v>1049</v>
      </c>
      <c r="G75" s="264"/>
      <c r="H75" s="264"/>
      <c r="I75" s="264"/>
      <c r="J75" s="264"/>
      <c r="K75" s="266" t="s">
        <v>1519</v>
      </c>
    </row>
    <row r="76" spans="1:11">
      <c r="A76" s="263">
        <v>5</v>
      </c>
      <c r="B76" s="263">
        <v>13</v>
      </c>
      <c r="C76" s="264" t="s">
        <v>1521</v>
      </c>
      <c r="D76" s="263">
        <v>2007</v>
      </c>
      <c r="E76" s="265" t="s">
        <v>1510</v>
      </c>
      <c r="F76" s="263" t="s">
        <v>1049</v>
      </c>
      <c r="G76" s="264" t="s">
        <v>1397</v>
      </c>
      <c r="H76" s="264" t="s">
        <v>1398</v>
      </c>
      <c r="I76" s="264" t="e">
        <f>VLOOKUP(G76,Příjmení!$A$1:$B$999,2,FALSE)</f>
        <v>#N/A</v>
      </c>
      <c r="J76" s="264" t="str">
        <f>VLOOKUP(H76,Jména!$A$1:$B$997,2,FALSE)</f>
        <v>Alina</v>
      </c>
      <c r="K76" s="266" t="s">
        <v>1519</v>
      </c>
    </row>
    <row r="77" spans="1:11">
      <c r="A77" s="267">
        <v>6</v>
      </c>
      <c r="B77" s="267">
        <v>1</v>
      </c>
      <c r="C77" s="268" t="s">
        <v>1329</v>
      </c>
      <c r="D77" s="267">
        <v>2006</v>
      </c>
      <c r="E77" s="269" t="s">
        <v>1321</v>
      </c>
      <c r="F77" s="267" t="s">
        <v>1049</v>
      </c>
      <c r="G77" s="268" t="s">
        <v>1404</v>
      </c>
      <c r="H77" s="268" t="s">
        <v>1405</v>
      </c>
      <c r="I77" s="268" t="e">
        <f>VLOOKUP(G77,Příjmení!$A$1:$B$999,2,FALSE)</f>
        <v>#N/A</v>
      </c>
      <c r="J77" s="268" t="str">
        <f>VLOOKUP(H77,Jména!$A$1:$B$997,2,FALSE)</f>
        <v>Vanesa</v>
      </c>
      <c r="K77" s="270" t="s">
        <v>1526</v>
      </c>
    </row>
    <row r="78" spans="1:11">
      <c r="A78" s="267">
        <v>6</v>
      </c>
      <c r="B78" s="267">
        <v>2</v>
      </c>
      <c r="C78" s="268" t="s">
        <v>1530</v>
      </c>
      <c r="D78" s="267">
        <v>2005</v>
      </c>
      <c r="E78" s="269" t="s">
        <v>1470</v>
      </c>
      <c r="F78" s="267" t="s">
        <v>1049</v>
      </c>
      <c r="G78" s="268" t="s">
        <v>1067</v>
      </c>
      <c r="H78" s="268" t="s">
        <v>46</v>
      </c>
      <c r="I78" s="268" t="str">
        <f>VLOOKUP(G78,Příjmení!$A$1:$B$999,2,FALSE)</f>
        <v>Bendové</v>
      </c>
      <c r="J78" s="268" t="str">
        <f>VLOOKUP(H78,Jména!$A$1:$B$997,2,FALSE)</f>
        <v>Barboře</v>
      </c>
      <c r="K78" s="270" t="s">
        <v>1526</v>
      </c>
    </row>
    <row r="79" spans="1:11">
      <c r="A79" s="267">
        <v>6</v>
      </c>
      <c r="B79" s="267">
        <v>3</v>
      </c>
      <c r="C79" s="268" t="s">
        <v>1531</v>
      </c>
      <c r="D79" s="267">
        <v>2005</v>
      </c>
      <c r="E79" s="269" t="s">
        <v>1326</v>
      </c>
      <c r="F79" s="267" t="s">
        <v>1049</v>
      </c>
      <c r="G79" s="268" t="s">
        <v>1410</v>
      </c>
      <c r="H79" s="268" t="s">
        <v>938</v>
      </c>
      <c r="I79" s="268" t="e">
        <f>VLOOKUP(G79,Příjmení!$A$1:$B$999,2,FALSE)</f>
        <v>#N/A</v>
      </c>
      <c r="J79" s="268" t="str">
        <f>VLOOKUP(H79,Jména!$A$1:$B$997,2,FALSE)</f>
        <v>Lena</v>
      </c>
      <c r="K79" s="270" t="s">
        <v>1526</v>
      </c>
    </row>
    <row r="80" spans="1:11">
      <c r="A80" s="267">
        <v>6</v>
      </c>
      <c r="B80" s="267">
        <v>4</v>
      </c>
      <c r="C80" s="268" t="s">
        <v>1442</v>
      </c>
      <c r="D80" s="267">
        <v>2006</v>
      </c>
      <c r="E80" s="269" t="s">
        <v>1532</v>
      </c>
      <c r="F80" s="267" t="s">
        <v>1049</v>
      </c>
      <c r="G80" s="268" t="s">
        <v>1412</v>
      </c>
      <c r="H80" s="268" t="s">
        <v>1413</v>
      </c>
      <c r="I80" s="268" t="e">
        <f>VLOOKUP(G80,Příjmení!$A$1:$B$999,2,FALSE)</f>
        <v>#N/A</v>
      </c>
      <c r="J80" s="268" t="str">
        <f>VLOOKUP(H80,Jména!$A$1:$B$997,2,FALSE)</f>
        <v>Alica</v>
      </c>
      <c r="K80" s="270" t="s">
        <v>1579</v>
      </c>
    </row>
    <row r="81" spans="1:1200">
      <c r="A81" s="267">
        <v>6</v>
      </c>
      <c r="B81" s="267">
        <v>6</v>
      </c>
      <c r="C81" s="268" t="s">
        <v>1328</v>
      </c>
      <c r="D81" s="267">
        <v>2006</v>
      </c>
      <c r="E81" s="269" t="s">
        <v>1321</v>
      </c>
      <c r="F81" s="267" t="s">
        <v>1049</v>
      </c>
      <c r="G81" s="268" t="s">
        <v>1406</v>
      </c>
      <c r="H81" s="268" t="s">
        <v>120</v>
      </c>
      <c r="I81" s="268" t="e">
        <f>VLOOKUP(G81,Příjmení!$A$1:$B$999,2,FALSE)</f>
        <v>#N/A</v>
      </c>
      <c r="J81" s="268" t="str">
        <f>VLOOKUP(H81,Jména!$A$1:$B$997,2,FALSE)</f>
        <v>Michaele</v>
      </c>
      <c r="K81" s="270" t="s">
        <v>1526</v>
      </c>
    </row>
    <row r="82" spans="1:1200">
      <c r="A82" s="267">
        <v>6</v>
      </c>
      <c r="B82" s="267">
        <v>7</v>
      </c>
      <c r="C82" s="268" t="s">
        <v>1528</v>
      </c>
      <c r="D82" s="267">
        <v>2006</v>
      </c>
      <c r="E82" s="269" t="s">
        <v>1529</v>
      </c>
      <c r="F82" s="267" t="s">
        <v>1049</v>
      </c>
      <c r="G82" s="268" t="s">
        <v>1402</v>
      </c>
      <c r="H82" s="268" t="s">
        <v>1403</v>
      </c>
      <c r="I82" s="268" t="e">
        <f>VLOOKUP(G82,Příjmení!$A$1:$B$999,2,FALSE)</f>
        <v>#N/A</v>
      </c>
      <c r="J82" s="268" t="str">
        <f>VLOOKUP(H82,Jména!$A$1:$B$997,2,FALSE)</f>
        <v>Sophia</v>
      </c>
      <c r="K82" s="270" t="s">
        <v>1526</v>
      </c>
    </row>
    <row r="83" spans="1:1200">
      <c r="A83" s="267">
        <v>6</v>
      </c>
      <c r="B83" s="267">
        <v>9</v>
      </c>
      <c r="C83" s="268" t="s">
        <v>1330</v>
      </c>
      <c r="D83" s="267">
        <v>2006</v>
      </c>
      <c r="E83" s="269" t="s">
        <v>1326</v>
      </c>
      <c r="F83" s="267" t="s">
        <v>1049</v>
      </c>
      <c r="G83" s="268" t="s">
        <v>1409</v>
      </c>
      <c r="H83" s="268" t="s">
        <v>861</v>
      </c>
      <c r="I83" s="268" t="e">
        <f>VLOOKUP(G83,Příjmení!$A$1:$B$999,2,FALSE)</f>
        <v>#N/A</v>
      </c>
      <c r="J83" s="268" t="str">
        <f>VLOOKUP(H83,Jména!$A$1:$B$997,2,FALSE)</f>
        <v>Anetě</v>
      </c>
      <c r="K83" s="270" t="s">
        <v>1526</v>
      </c>
    </row>
    <row r="84" spans="1:1200">
      <c r="A84" s="267">
        <v>6</v>
      </c>
      <c r="B84" s="267">
        <v>10</v>
      </c>
      <c r="C84" s="268" t="s">
        <v>1327</v>
      </c>
      <c r="D84" s="267">
        <v>2005</v>
      </c>
      <c r="E84" s="269" t="s">
        <v>1321</v>
      </c>
      <c r="F84" s="267" t="s">
        <v>1049</v>
      </c>
      <c r="G84" s="268" t="s">
        <v>1407</v>
      </c>
      <c r="H84" s="268" t="s">
        <v>1408</v>
      </c>
      <c r="I84" s="268" t="e">
        <f>VLOOKUP(G84,Příjmení!$A$1:$B$999,2,FALSE)</f>
        <v>#N/A</v>
      </c>
      <c r="J84" s="268" t="str">
        <f>VLOOKUP(H84,Jména!$A$1:$B$997,2,FALSE)</f>
        <v>Elea</v>
      </c>
      <c r="K84" s="270" t="s">
        <v>1526</v>
      </c>
    </row>
    <row r="85" spans="1:1200">
      <c r="A85" s="267">
        <v>6</v>
      </c>
      <c r="B85" s="267">
        <v>12</v>
      </c>
      <c r="C85" s="268" t="s">
        <v>1325</v>
      </c>
      <c r="D85" s="267">
        <v>2005</v>
      </c>
      <c r="E85" s="269" t="s">
        <v>1326</v>
      </c>
      <c r="F85" s="267" t="s">
        <v>1049</v>
      </c>
      <c r="G85" s="268" t="s">
        <v>1411</v>
      </c>
      <c r="H85" s="268" t="s">
        <v>148</v>
      </c>
      <c r="I85" s="268" t="e">
        <f>VLOOKUP(G85,Příjmení!$A$1:$B$999,2,FALSE)</f>
        <v>#N/A</v>
      </c>
      <c r="J85" s="268" t="str">
        <f>VLOOKUP(H85,Jména!$A$1:$B$997,2,FALSE)</f>
        <v>Anně</v>
      </c>
      <c r="K85" s="270" t="s">
        <v>1526</v>
      </c>
    </row>
    <row r="86" spans="1:1200">
      <c r="A86" s="271">
        <v>7</v>
      </c>
      <c r="B86" s="271">
        <v>1</v>
      </c>
      <c r="C86" s="178" t="s">
        <v>1537</v>
      </c>
      <c r="D86" s="271">
        <v>2003</v>
      </c>
      <c r="E86" s="272" t="s">
        <v>1534</v>
      </c>
      <c r="F86" s="271" t="s">
        <v>1049</v>
      </c>
      <c r="G86" s="178" t="s">
        <v>1416</v>
      </c>
      <c r="H86" s="178" t="s">
        <v>1417</v>
      </c>
      <c r="I86" s="178" t="e">
        <f>VLOOKUP(G86,Příjmení!$A$1:$B$999,2,FALSE)</f>
        <v>#N/A</v>
      </c>
      <c r="J86" s="178" t="str">
        <f>VLOOKUP(H86,Jména!$A$1:$B$997,2,FALSE)</f>
        <v>Magdalena</v>
      </c>
      <c r="K86" s="179" t="s">
        <v>1535</v>
      </c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  <c r="BG86" s="367"/>
      <c r="BH86" s="367"/>
      <c r="BI86" s="367"/>
      <c r="BJ86" s="367"/>
      <c r="BK86" s="367"/>
      <c r="BL86" s="367"/>
      <c r="BM86" s="367"/>
      <c r="BN86" s="367"/>
      <c r="BO86" s="367"/>
      <c r="BP86" s="367"/>
      <c r="BQ86" s="367"/>
      <c r="BR86" s="367"/>
      <c r="BS86" s="367"/>
      <c r="BT86" s="367"/>
      <c r="BU86" s="367"/>
      <c r="BV86" s="367"/>
      <c r="BW86" s="367"/>
      <c r="BX86" s="367"/>
      <c r="BY86" s="367"/>
      <c r="BZ86" s="367"/>
      <c r="CA86" s="367"/>
      <c r="CB86" s="367"/>
      <c r="CC86" s="367"/>
      <c r="CD86" s="367"/>
      <c r="CE86" s="367"/>
      <c r="CF86" s="367"/>
      <c r="CG86" s="367"/>
      <c r="CH86" s="367"/>
      <c r="CI86" s="367"/>
      <c r="CJ86" s="367"/>
      <c r="CK86" s="367"/>
      <c r="CL86" s="367"/>
      <c r="CM86" s="367"/>
      <c r="CN86" s="367"/>
      <c r="CO86" s="367"/>
      <c r="CP86" s="367"/>
      <c r="CQ86" s="367"/>
      <c r="CR86" s="367"/>
      <c r="CS86" s="367"/>
      <c r="CT86" s="367"/>
      <c r="CU86" s="367"/>
      <c r="CV86" s="367"/>
      <c r="CW86" s="367"/>
      <c r="CX86" s="367"/>
      <c r="CY86" s="367"/>
      <c r="CZ86" s="367"/>
      <c r="DA86" s="367"/>
      <c r="DB86" s="367"/>
      <c r="DC86" s="367"/>
      <c r="DD86" s="367"/>
      <c r="DE86" s="367"/>
      <c r="DF86" s="367"/>
      <c r="DG86" s="367"/>
      <c r="DH86" s="367"/>
      <c r="DI86" s="367"/>
      <c r="DJ86" s="367"/>
      <c r="DK86" s="367"/>
      <c r="DL86" s="367"/>
      <c r="DM86" s="367"/>
      <c r="DN86" s="367"/>
      <c r="DO86" s="367"/>
      <c r="DP86" s="367"/>
      <c r="DQ86" s="367"/>
      <c r="DR86" s="367"/>
      <c r="DS86" s="367"/>
      <c r="DT86" s="367"/>
      <c r="DU86" s="367"/>
      <c r="DV86" s="367"/>
      <c r="DW86" s="367"/>
      <c r="DX86" s="367"/>
      <c r="DY86" s="367"/>
      <c r="DZ86" s="367"/>
      <c r="EA86" s="367"/>
      <c r="EB86" s="367"/>
      <c r="EC86" s="367"/>
      <c r="ED86" s="367"/>
      <c r="EE86" s="367"/>
      <c r="EF86" s="367"/>
      <c r="EG86" s="367"/>
      <c r="EH86" s="367"/>
      <c r="EI86" s="367"/>
      <c r="EJ86" s="367"/>
      <c r="EK86" s="367"/>
      <c r="EL86" s="367"/>
      <c r="EM86" s="367"/>
      <c r="EN86" s="367"/>
      <c r="EO86" s="367"/>
      <c r="EP86" s="367"/>
      <c r="EQ86" s="367"/>
      <c r="ER86" s="367"/>
      <c r="ES86" s="367"/>
      <c r="ET86" s="367"/>
      <c r="EU86" s="367"/>
      <c r="EV86" s="367"/>
      <c r="EW86" s="367"/>
      <c r="EX86" s="367"/>
      <c r="EY86" s="367"/>
      <c r="EZ86" s="367"/>
      <c r="FA86" s="367"/>
      <c r="FB86" s="367"/>
      <c r="FC86" s="367"/>
      <c r="FD86" s="367"/>
      <c r="FE86" s="367"/>
      <c r="FF86" s="367"/>
      <c r="FG86" s="367"/>
      <c r="FH86" s="367"/>
      <c r="FI86" s="367"/>
      <c r="FJ86" s="367"/>
      <c r="FK86" s="367"/>
      <c r="FL86" s="367"/>
      <c r="FM86" s="367"/>
      <c r="FN86" s="367"/>
      <c r="FO86" s="367"/>
      <c r="FP86" s="367"/>
      <c r="FQ86" s="367"/>
      <c r="FR86" s="367"/>
      <c r="FS86" s="367"/>
      <c r="FT86" s="367"/>
      <c r="FU86" s="367"/>
      <c r="FV86" s="367"/>
      <c r="FW86" s="367"/>
      <c r="FX86" s="367"/>
      <c r="FY86" s="367"/>
      <c r="FZ86" s="367"/>
      <c r="GA86" s="367"/>
      <c r="GB86" s="367"/>
      <c r="GC86" s="367"/>
      <c r="GD86" s="367"/>
      <c r="GE86" s="367"/>
      <c r="GF86" s="367"/>
      <c r="GG86" s="367"/>
      <c r="GH86" s="367"/>
      <c r="GI86" s="367"/>
      <c r="GJ86" s="367"/>
      <c r="GK86" s="367"/>
      <c r="GL86" s="367"/>
      <c r="GM86" s="367"/>
      <c r="GN86" s="367"/>
      <c r="GO86" s="367"/>
      <c r="GP86" s="367"/>
      <c r="GQ86" s="367"/>
      <c r="GR86" s="367"/>
      <c r="GS86" s="367"/>
      <c r="GT86" s="367"/>
      <c r="GU86" s="367"/>
      <c r="GV86" s="367"/>
      <c r="GW86" s="367"/>
      <c r="GX86" s="367"/>
      <c r="GY86" s="367"/>
      <c r="GZ86" s="367"/>
      <c r="HA86" s="367"/>
      <c r="HB86" s="367"/>
      <c r="HC86" s="367"/>
      <c r="HD86" s="367"/>
      <c r="HE86" s="367"/>
      <c r="HF86" s="367"/>
      <c r="HG86" s="367"/>
      <c r="HH86" s="367"/>
      <c r="HI86" s="367"/>
      <c r="HJ86" s="367"/>
      <c r="HK86" s="367"/>
      <c r="HL86" s="367"/>
      <c r="HM86" s="367"/>
      <c r="HN86" s="367"/>
      <c r="HO86" s="367"/>
      <c r="HP86" s="367"/>
      <c r="HQ86" s="367"/>
      <c r="HR86" s="367"/>
      <c r="HS86" s="367"/>
      <c r="HT86" s="367"/>
      <c r="HU86" s="367"/>
      <c r="HV86" s="367"/>
      <c r="HW86" s="367"/>
      <c r="HX86" s="367"/>
      <c r="HY86" s="367"/>
      <c r="HZ86" s="367"/>
      <c r="IA86" s="367"/>
      <c r="IB86" s="367"/>
      <c r="IC86" s="367"/>
      <c r="ID86" s="367"/>
      <c r="IE86" s="367"/>
      <c r="IF86" s="367"/>
      <c r="IG86" s="367"/>
      <c r="IH86" s="367"/>
      <c r="II86" s="367"/>
      <c r="IJ86" s="367"/>
      <c r="IK86" s="367"/>
      <c r="IL86" s="367"/>
      <c r="IM86" s="367"/>
      <c r="IN86" s="367"/>
      <c r="IO86" s="367"/>
      <c r="IP86" s="367"/>
      <c r="IQ86" s="367"/>
      <c r="IR86" s="367"/>
      <c r="IS86" s="367"/>
      <c r="IT86" s="367"/>
      <c r="IU86" s="367"/>
      <c r="IV86" s="367"/>
      <c r="IW86" s="367"/>
      <c r="IX86" s="367"/>
      <c r="IY86" s="367"/>
      <c r="IZ86" s="367"/>
      <c r="JA86" s="367"/>
      <c r="JB86" s="367"/>
      <c r="JC86" s="367"/>
      <c r="JD86" s="367"/>
      <c r="JE86" s="367"/>
      <c r="JF86" s="367"/>
      <c r="JG86" s="367"/>
      <c r="JH86" s="367"/>
      <c r="JI86" s="367"/>
      <c r="JJ86" s="367"/>
      <c r="JK86" s="367"/>
      <c r="JL86" s="367"/>
      <c r="JM86" s="367"/>
      <c r="JN86" s="367"/>
      <c r="JO86" s="367"/>
      <c r="JP86" s="367"/>
      <c r="JQ86" s="367"/>
      <c r="JR86" s="367"/>
      <c r="JS86" s="367"/>
      <c r="JT86" s="367"/>
      <c r="JU86" s="367"/>
      <c r="JV86" s="367"/>
      <c r="JW86" s="367"/>
      <c r="JX86" s="367"/>
      <c r="JY86" s="367"/>
      <c r="JZ86" s="367"/>
      <c r="KA86" s="367"/>
      <c r="KB86" s="367"/>
      <c r="KC86" s="367"/>
      <c r="KD86" s="367"/>
      <c r="KE86" s="367"/>
      <c r="KF86" s="367"/>
      <c r="KG86" s="367"/>
      <c r="KH86" s="367"/>
      <c r="KI86" s="367"/>
      <c r="KJ86" s="367"/>
      <c r="KK86" s="367"/>
      <c r="KL86" s="367"/>
      <c r="KM86" s="367"/>
      <c r="KN86" s="367"/>
      <c r="KO86" s="367"/>
      <c r="KP86" s="367"/>
      <c r="KQ86" s="367"/>
      <c r="KR86" s="367"/>
      <c r="KS86" s="367"/>
      <c r="KT86" s="367"/>
      <c r="KU86" s="367"/>
      <c r="KV86" s="367"/>
      <c r="KW86" s="367"/>
      <c r="KX86" s="367"/>
      <c r="KY86" s="367"/>
      <c r="KZ86" s="367"/>
      <c r="LA86" s="367"/>
      <c r="LB86" s="367"/>
      <c r="LC86" s="367"/>
      <c r="LD86" s="367"/>
      <c r="LE86" s="367"/>
      <c r="LF86" s="367"/>
      <c r="LG86" s="367"/>
      <c r="LH86" s="367"/>
      <c r="LI86" s="367"/>
      <c r="LJ86" s="367"/>
      <c r="LK86" s="367"/>
      <c r="LL86" s="367"/>
      <c r="LM86" s="367"/>
      <c r="LN86" s="367"/>
      <c r="LO86" s="367"/>
      <c r="LP86" s="367"/>
      <c r="LQ86" s="367"/>
      <c r="LR86" s="367"/>
      <c r="LS86" s="367"/>
      <c r="LT86" s="367"/>
      <c r="LU86" s="367"/>
      <c r="LV86" s="367"/>
      <c r="LW86" s="367"/>
      <c r="LX86" s="367"/>
      <c r="LY86" s="367"/>
      <c r="LZ86" s="367"/>
      <c r="MA86" s="367"/>
      <c r="MB86" s="367"/>
      <c r="MC86" s="367"/>
      <c r="MD86" s="367"/>
      <c r="ME86" s="367"/>
      <c r="MF86" s="367"/>
      <c r="MG86" s="367"/>
      <c r="MH86" s="367"/>
      <c r="MI86" s="367"/>
      <c r="MJ86" s="367"/>
      <c r="MK86" s="367"/>
      <c r="ML86" s="367"/>
      <c r="MM86" s="367"/>
      <c r="MN86" s="367"/>
      <c r="MO86" s="367"/>
      <c r="MP86" s="367"/>
      <c r="MQ86" s="367"/>
      <c r="MR86" s="367"/>
      <c r="MS86" s="367"/>
      <c r="MT86" s="367"/>
      <c r="MU86" s="367"/>
      <c r="MV86" s="367"/>
      <c r="MW86" s="367"/>
      <c r="MX86" s="367"/>
      <c r="MY86" s="367"/>
      <c r="MZ86" s="367"/>
      <c r="NA86" s="367"/>
      <c r="NB86" s="367"/>
      <c r="NC86" s="367"/>
      <c r="ND86" s="367"/>
      <c r="NE86" s="367"/>
      <c r="NF86" s="367"/>
      <c r="NG86" s="367"/>
      <c r="NH86" s="367"/>
      <c r="NI86" s="367"/>
      <c r="NJ86" s="367"/>
      <c r="NK86" s="367"/>
      <c r="NL86" s="367"/>
      <c r="NM86" s="367"/>
      <c r="NN86" s="367"/>
      <c r="NO86" s="367"/>
      <c r="NP86" s="367"/>
      <c r="NQ86" s="367"/>
      <c r="NR86" s="367"/>
      <c r="NS86" s="367"/>
      <c r="NT86" s="367"/>
      <c r="NU86" s="367"/>
      <c r="NV86" s="367"/>
      <c r="NW86" s="367"/>
      <c r="NX86" s="367"/>
      <c r="NY86" s="367"/>
      <c r="NZ86" s="367"/>
      <c r="OA86" s="367"/>
      <c r="OB86" s="367"/>
      <c r="OC86" s="367"/>
      <c r="OD86" s="367"/>
      <c r="OE86" s="367"/>
      <c r="OF86" s="367"/>
      <c r="OG86" s="367"/>
      <c r="OH86" s="367"/>
      <c r="OI86" s="367"/>
      <c r="OJ86" s="367"/>
      <c r="OK86" s="367"/>
      <c r="OL86" s="367"/>
      <c r="OM86" s="367"/>
      <c r="ON86" s="367"/>
      <c r="OO86" s="367"/>
      <c r="OP86" s="367"/>
      <c r="OQ86" s="367"/>
      <c r="OR86" s="367"/>
      <c r="OS86" s="367"/>
      <c r="OT86" s="367"/>
      <c r="OU86" s="367"/>
      <c r="OV86" s="367"/>
      <c r="OW86" s="367"/>
      <c r="OX86" s="367"/>
      <c r="OY86" s="367"/>
      <c r="OZ86" s="367"/>
      <c r="PA86" s="367"/>
      <c r="PB86" s="367"/>
      <c r="PC86" s="367"/>
      <c r="PD86" s="367"/>
      <c r="PE86" s="367"/>
      <c r="PF86" s="367"/>
      <c r="PG86" s="367"/>
      <c r="PH86" s="367"/>
      <c r="PI86" s="367"/>
      <c r="PJ86" s="367"/>
      <c r="PK86" s="367"/>
      <c r="PL86" s="367"/>
      <c r="PM86" s="367"/>
      <c r="PN86" s="367"/>
      <c r="PO86" s="367"/>
      <c r="PP86" s="367"/>
      <c r="PQ86" s="367"/>
      <c r="PR86" s="367"/>
      <c r="PS86" s="367"/>
      <c r="PT86" s="367"/>
      <c r="PU86" s="367"/>
      <c r="PV86" s="367"/>
      <c r="PW86" s="367"/>
      <c r="PX86" s="367"/>
      <c r="PY86" s="367"/>
      <c r="PZ86" s="367"/>
      <c r="QA86" s="367"/>
      <c r="QB86" s="367"/>
      <c r="QC86" s="367"/>
      <c r="QD86" s="367"/>
      <c r="QE86" s="367"/>
      <c r="QF86" s="367"/>
      <c r="QG86" s="367"/>
      <c r="QH86" s="367"/>
      <c r="QI86" s="367"/>
      <c r="QJ86" s="367"/>
      <c r="QK86" s="367"/>
      <c r="QL86" s="367"/>
      <c r="QM86" s="367"/>
      <c r="QN86" s="367"/>
      <c r="QO86" s="367"/>
      <c r="QP86" s="367"/>
      <c r="QQ86" s="367"/>
      <c r="QR86" s="367"/>
      <c r="QS86" s="367"/>
      <c r="QT86" s="367"/>
      <c r="QU86" s="367"/>
      <c r="QV86" s="367"/>
      <c r="QW86" s="367"/>
      <c r="QX86" s="367"/>
      <c r="QY86" s="367"/>
      <c r="QZ86" s="367"/>
      <c r="RA86" s="367"/>
      <c r="RB86" s="367"/>
      <c r="RC86" s="367"/>
      <c r="RD86" s="367"/>
      <c r="RE86" s="367"/>
      <c r="RF86" s="367"/>
      <c r="RG86" s="367"/>
      <c r="RH86" s="367"/>
      <c r="RI86" s="367"/>
      <c r="RJ86" s="367"/>
      <c r="RK86" s="367"/>
      <c r="RL86" s="367"/>
      <c r="RM86" s="367"/>
      <c r="RN86" s="367"/>
      <c r="RO86" s="367"/>
      <c r="RP86" s="367"/>
      <c r="RQ86" s="367"/>
      <c r="RR86" s="367"/>
      <c r="RS86" s="367"/>
      <c r="RT86" s="367"/>
      <c r="RU86" s="367"/>
      <c r="RV86" s="367"/>
      <c r="RW86" s="367"/>
      <c r="RX86" s="367"/>
      <c r="RY86" s="367"/>
      <c r="RZ86" s="367"/>
      <c r="SA86" s="367"/>
      <c r="SB86" s="367"/>
      <c r="SC86" s="367"/>
      <c r="SD86" s="367"/>
      <c r="SE86" s="367"/>
      <c r="SF86" s="367"/>
      <c r="SG86" s="367"/>
      <c r="SH86" s="367"/>
      <c r="SI86" s="367"/>
      <c r="SJ86" s="367"/>
      <c r="SK86" s="367"/>
      <c r="SL86" s="367"/>
      <c r="SM86" s="367"/>
      <c r="SN86" s="367"/>
      <c r="SO86" s="367"/>
      <c r="SP86" s="367"/>
      <c r="SQ86" s="367"/>
      <c r="SR86" s="367"/>
      <c r="SS86" s="367"/>
      <c r="ST86" s="367"/>
      <c r="SU86" s="367"/>
      <c r="SV86" s="367"/>
      <c r="SW86" s="367"/>
      <c r="SX86" s="367"/>
      <c r="SY86" s="367"/>
      <c r="SZ86" s="367"/>
      <c r="TA86" s="367"/>
      <c r="TB86" s="367"/>
      <c r="TC86" s="367"/>
      <c r="TD86" s="367"/>
      <c r="TE86" s="367"/>
      <c r="TF86" s="367"/>
      <c r="TG86" s="367"/>
      <c r="TH86" s="367"/>
      <c r="TI86" s="367"/>
      <c r="TJ86" s="367"/>
      <c r="TK86" s="367"/>
      <c r="TL86" s="367"/>
      <c r="TM86" s="367"/>
      <c r="TN86" s="367"/>
      <c r="TO86" s="367"/>
      <c r="TP86" s="367"/>
      <c r="TQ86" s="367"/>
      <c r="TR86" s="367"/>
      <c r="TS86" s="367"/>
      <c r="TT86" s="367"/>
      <c r="TU86" s="367"/>
      <c r="TV86" s="367"/>
      <c r="TW86" s="367"/>
      <c r="TX86" s="367"/>
      <c r="TY86" s="367"/>
      <c r="TZ86" s="367"/>
      <c r="UA86" s="367"/>
      <c r="UB86" s="367"/>
      <c r="UC86" s="367"/>
      <c r="UD86" s="367"/>
      <c r="UE86" s="367"/>
      <c r="UF86" s="367"/>
      <c r="UG86" s="367"/>
      <c r="UH86" s="367"/>
      <c r="UI86" s="367"/>
      <c r="UJ86" s="367"/>
      <c r="UK86" s="367"/>
      <c r="UL86" s="367"/>
      <c r="UM86" s="367"/>
      <c r="UN86" s="367"/>
      <c r="UO86" s="367"/>
      <c r="UP86" s="367"/>
      <c r="UQ86" s="367"/>
      <c r="UR86" s="367"/>
      <c r="US86" s="367"/>
      <c r="UT86" s="367"/>
      <c r="UU86" s="367"/>
      <c r="UV86" s="367"/>
      <c r="UW86" s="367"/>
      <c r="UX86" s="367"/>
      <c r="UY86" s="367"/>
      <c r="UZ86" s="367"/>
      <c r="VA86" s="367"/>
      <c r="VB86" s="367"/>
      <c r="VC86" s="367"/>
      <c r="VD86" s="367"/>
      <c r="VE86" s="367"/>
      <c r="VF86" s="367"/>
      <c r="VG86" s="367"/>
      <c r="VH86" s="367"/>
      <c r="VI86" s="367"/>
      <c r="VJ86" s="367"/>
      <c r="VK86" s="367"/>
      <c r="VL86" s="367"/>
      <c r="VM86" s="367"/>
      <c r="VN86" s="367"/>
      <c r="VO86" s="367"/>
      <c r="VP86" s="367"/>
      <c r="VQ86" s="367"/>
      <c r="VR86" s="367"/>
      <c r="VS86" s="367"/>
      <c r="VT86" s="367"/>
      <c r="VU86" s="367"/>
      <c r="VV86" s="367"/>
      <c r="VW86" s="367"/>
      <c r="VX86" s="367"/>
      <c r="VY86" s="367"/>
      <c r="VZ86" s="367"/>
      <c r="WA86" s="367"/>
      <c r="WB86" s="367"/>
      <c r="WC86" s="367"/>
      <c r="WD86" s="367"/>
      <c r="WE86" s="367"/>
      <c r="WF86" s="367"/>
      <c r="WG86" s="367"/>
      <c r="WH86" s="367"/>
      <c r="WI86" s="367"/>
      <c r="WJ86" s="367"/>
      <c r="WK86" s="367"/>
      <c r="WL86" s="367"/>
      <c r="WM86" s="367"/>
      <c r="WN86" s="367"/>
      <c r="WO86" s="367"/>
      <c r="WP86" s="367"/>
      <c r="WQ86" s="367"/>
      <c r="WR86" s="367"/>
      <c r="WS86" s="367"/>
      <c r="WT86" s="367"/>
      <c r="WU86" s="367"/>
      <c r="WV86" s="367"/>
      <c r="WW86" s="367"/>
      <c r="WX86" s="367"/>
      <c r="WY86" s="367"/>
      <c r="WZ86" s="367"/>
      <c r="XA86" s="367"/>
      <c r="XB86" s="367"/>
      <c r="XC86" s="367"/>
      <c r="XD86" s="367"/>
      <c r="XE86" s="367"/>
      <c r="XF86" s="367"/>
      <c r="XG86" s="367"/>
      <c r="XH86" s="367"/>
      <c r="XI86" s="367"/>
      <c r="XJ86" s="367"/>
      <c r="XK86" s="367"/>
      <c r="XL86" s="367"/>
      <c r="XM86" s="367"/>
      <c r="XN86" s="367"/>
      <c r="XO86" s="367"/>
      <c r="XP86" s="367"/>
      <c r="XQ86" s="367"/>
      <c r="XR86" s="367"/>
      <c r="XS86" s="367"/>
      <c r="XT86" s="367"/>
      <c r="XU86" s="367"/>
      <c r="XV86" s="367"/>
      <c r="XW86" s="367"/>
      <c r="XX86" s="367"/>
      <c r="XY86" s="367"/>
      <c r="XZ86" s="367"/>
      <c r="YA86" s="367"/>
      <c r="YB86" s="367"/>
      <c r="YC86" s="367"/>
      <c r="YD86" s="367"/>
      <c r="YE86" s="367"/>
      <c r="YF86" s="367"/>
      <c r="YG86" s="367"/>
      <c r="YH86" s="367"/>
      <c r="YI86" s="367"/>
      <c r="YJ86" s="367"/>
      <c r="YK86" s="367"/>
      <c r="YL86" s="367"/>
      <c r="YM86" s="367"/>
      <c r="YN86" s="367"/>
      <c r="YO86" s="367"/>
      <c r="YP86" s="367"/>
      <c r="YQ86" s="367"/>
      <c r="YR86" s="367"/>
      <c r="YS86" s="367"/>
      <c r="YT86" s="367"/>
      <c r="YU86" s="367"/>
      <c r="YV86" s="367"/>
      <c r="YW86" s="367"/>
      <c r="YX86" s="367"/>
      <c r="YY86" s="367"/>
      <c r="YZ86" s="367"/>
      <c r="ZA86" s="367"/>
      <c r="ZB86" s="367"/>
      <c r="ZC86" s="367"/>
      <c r="ZD86" s="367"/>
      <c r="ZE86" s="367"/>
      <c r="ZF86" s="367"/>
      <c r="ZG86" s="367"/>
      <c r="ZH86" s="367"/>
      <c r="ZI86" s="367"/>
      <c r="ZJ86" s="367"/>
      <c r="ZK86" s="367"/>
      <c r="ZL86" s="367"/>
      <c r="ZM86" s="367"/>
      <c r="ZN86" s="367"/>
      <c r="ZO86" s="367"/>
      <c r="ZP86" s="367"/>
      <c r="ZQ86" s="367"/>
      <c r="ZR86" s="367"/>
      <c r="ZS86" s="367"/>
      <c r="ZT86" s="367"/>
      <c r="ZU86" s="367"/>
      <c r="ZV86" s="367"/>
      <c r="ZW86" s="367"/>
      <c r="ZX86" s="367"/>
      <c r="ZY86" s="367"/>
      <c r="ZZ86" s="367"/>
      <c r="AAA86" s="367"/>
      <c r="AAB86" s="367"/>
      <c r="AAC86" s="367"/>
      <c r="AAD86" s="367"/>
      <c r="AAE86" s="367"/>
      <c r="AAF86" s="367"/>
      <c r="AAG86" s="367"/>
      <c r="AAH86" s="367"/>
      <c r="AAI86" s="367"/>
      <c r="AAJ86" s="367"/>
      <c r="AAK86" s="367"/>
      <c r="AAL86" s="367"/>
      <c r="AAM86" s="367"/>
      <c r="AAN86" s="367"/>
      <c r="AAO86" s="367"/>
      <c r="AAP86" s="367"/>
      <c r="AAQ86" s="367"/>
      <c r="AAR86" s="367"/>
      <c r="AAS86" s="367"/>
      <c r="AAT86" s="367"/>
      <c r="AAU86" s="367"/>
      <c r="AAV86" s="367"/>
      <c r="AAW86" s="367"/>
      <c r="AAX86" s="367"/>
      <c r="AAY86" s="367"/>
      <c r="AAZ86" s="367"/>
      <c r="ABA86" s="367"/>
      <c r="ABB86" s="367"/>
      <c r="ABC86" s="367"/>
      <c r="ABD86" s="367"/>
      <c r="ABE86" s="367"/>
      <c r="ABF86" s="367"/>
      <c r="ABG86" s="367"/>
      <c r="ABH86" s="367"/>
      <c r="ABI86" s="367"/>
      <c r="ABJ86" s="367"/>
      <c r="ABK86" s="367"/>
      <c r="ABL86" s="367"/>
      <c r="ABM86" s="367"/>
      <c r="ABN86" s="367"/>
      <c r="ABO86" s="367"/>
      <c r="ABP86" s="367"/>
      <c r="ABQ86" s="367"/>
      <c r="ABR86" s="367"/>
      <c r="ABS86" s="367"/>
      <c r="ABT86" s="367"/>
      <c r="ABU86" s="367"/>
      <c r="ABV86" s="367"/>
      <c r="ABW86" s="367"/>
      <c r="ABX86" s="367"/>
      <c r="ABY86" s="367"/>
      <c r="ABZ86" s="367"/>
      <c r="ACA86" s="367"/>
      <c r="ACB86" s="367"/>
      <c r="ACC86" s="367"/>
      <c r="ACD86" s="367"/>
      <c r="ACE86" s="367"/>
      <c r="ACF86" s="367"/>
      <c r="ACG86" s="367"/>
      <c r="ACH86" s="367"/>
      <c r="ACI86" s="367"/>
      <c r="ACJ86" s="367"/>
      <c r="ACK86" s="367"/>
      <c r="ACL86" s="367"/>
      <c r="ACM86" s="367"/>
      <c r="ACN86" s="367"/>
      <c r="ACO86" s="367"/>
      <c r="ACP86" s="367"/>
      <c r="ACQ86" s="367"/>
      <c r="ACR86" s="367"/>
      <c r="ACS86" s="367"/>
      <c r="ACT86" s="367"/>
      <c r="ACU86" s="367"/>
      <c r="ACV86" s="367"/>
      <c r="ACW86" s="367"/>
      <c r="ACX86" s="367"/>
      <c r="ACY86" s="367"/>
      <c r="ACZ86" s="367"/>
      <c r="ADA86" s="367"/>
      <c r="ADB86" s="367"/>
      <c r="ADC86" s="367"/>
      <c r="ADD86" s="367"/>
      <c r="ADE86" s="367"/>
      <c r="ADF86" s="367"/>
      <c r="ADG86" s="367"/>
      <c r="ADH86" s="367"/>
      <c r="ADI86" s="367"/>
      <c r="ADJ86" s="367"/>
      <c r="ADK86" s="367"/>
      <c r="ADL86" s="367"/>
      <c r="ADM86" s="367"/>
      <c r="ADN86" s="367"/>
      <c r="ADO86" s="367"/>
      <c r="ADP86" s="367"/>
      <c r="ADQ86" s="367"/>
      <c r="ADR86" s="367"/>
      <c r="ADS86" s="367"/>
      <c r="ADT86" s="367"/>
      <c r="ADU86" s="367"/>
      <c r="ADV86" s="367"/>
      <c r="ADW86" s="367"/>
      <c r="ADX86" s="367"/>
      <c r="ADY86" s="367"/>
      <c r="ADZ86" s="367"/>
      <c r="AEA86" s="367"/>
      <c r="AEB86" s="367"/>
      <c r="AEC86" s="367"/>
      <c r="AED86" s="367"/>
      <c r="AEE86" s="367"/>
      <c r="AEF86" s="367"/>
      <c r="AEG86" s="367"/>
      <c r="AEH86" s="367"/>
      <c r="AEI86" s="367"/>
      <c r="AEJ86" s="367"/>
      <c r="AEK86" s="367"/>
      <c r="AEL86" s="367"/>
      <c r="AEM86" s="367"/>
      <c r="AEN86" s="367"/>
      <c r="AEO86" s="367"/>
      <c r="AEP86" s="367"/>
      <c r="AEQ86" s="367"/>
      <c r="AER86" s="367"/>
      <c r="AES86" s="367"/>
      <c r="AET86" s="367"/>
      <c r="AEU86" s="367"/>
      <c r="AEV86" s="367"/>
      <c r="AEW86" s="367"/>
      <c r="AEX86" s="367"/>
      <c r="AEY86" s="367"/>
      <c r="AEZ86" s="367"/>
      <c r="AFA86" s="367"/>
      <c r="AFB86" s="367"/>
      <c r="AFC86" s="367"/>
      <c r="AFD86" s="367"/>
      <c r="AFE86" s="367"/>
      <c r="AFF86" s="367"/>
      <c r="AFG86" s="367"/>
      <c r="AFH86" s="367"/>
      <c r="AFI86" s="367"/>
      <c r="AFJ86" s="367"/>
      <c r="AFK86" s="367"/>
      <c r="AFL86" s="367"/>
      <c r="AFM86" s="367"/>
      <c r="AFN86" s="367"/>
      <c r="AFO86" s="367"/>
      <c r="AFP86" s="367"/>
      <c r="AFQ86" s="367"/>
      <c r="AFR86" s="367"/>
      <c r="AFS86" s="367"/>
      <c r="AFT86" s="367"/>
      <c r="AFU86" s="367"/>
      <c r="AFV86" s="367"/>
      <c r="AFW86" s="367"/>
      <c r="AFX86" s="367"/>
      <c r="AFY86" s="367"/>
      <c r="AFZ86" s="367"/>
      <c r="AGA86" s="367"/>
      <c r="AGB86" s="367"/>
      <c r="AGC86" s="367"/>
      <c r="AGD86" s="367"/>
      <c r="AGE86" s="367"/>
      <c r="AGF86" s="367"/>
      <c r="AGG86" s="367"/>
      <c r="AGH86" s="367"/>
      <c r="AGI86" s="367"/>
      <c r="AGJ86" s="367"/>
      <c r="AGK86" s="367"/>
      <c r="AGL86" s="367"/>
      <c r="AGM86" s="367"/>
      <c r="AGN86" s="367"/>
      <c r="AGO86" s="367"/>
      <c r="AGP86" s="367"/>
      <c r="AGQ86" s="367"/>
      <c r="AGR86" s="367"/>
      <c r="AGS86" s="367"/>
      <c r="AGT86" s="367"/>
      <c r="AGU86" s="367"/>
      <c r="AGV86" s="367"/>
      <c r="AGW86" s="367"/>
      <c r="AGX86" s="367"/>
      <c r="AGY86" s="367"/>
      <c r="AGZ86" s="367"/>
      <c r="AHA86" s="367"/>
      <c r="AHB86" s="367"/>
      <c r="AHC86" s="367"/>
      <c r="AHD86" s="367"/>
      <c r="AHE86" s="367"/>
      <c r="AHF86" s="367"/>
      <c r="AHG86" s="367"/>
      <c r="AHH86" s="367"/>
      <c r="AHI86" s="367"/>
      <c r="AHJ86" s="367"/>
      <c r="AHK86" s="367"/>
      <c r="AHL86" s="367"/>
      <c r="AHM86" s="367"/>
      <c r="AHN86" s="367"/>
      <c r="AHO86" s="367"/>
      <c r="AHP86" s="367"/>
      <c r="AHQ86" s="367"/>
      <c r="AHR86" s="367"/>
      <c r="AHS86" s="367"/>
      <c r="AHT86" s="367"/>
      <c r="AHU86" s="367"/>
      <c r="AHV86" s="367"/>
      <c r="AHW86" s="367"/>
      <c r="AHX86" s="367"/>
      <c r="AHY86" s="367"/>
      <c r="AHZ86" s="367"/>
      <c r="AIA86" s="367"/>
      <c r="AIB86" s="367"/>
      <c r="AIC86" s="367"/>
      <c r="AID86" s="367"/>
      <c r="AIE86" s="367"/>
      <c r="AIF86" s="367"/>
      <c r="AIG86" s="367"/>
      <c r="AIH86" s="367"/>
      <c r="AII86" s="367"/>
      <c r="AIJ86" s="367"/>
      <c r="AIK86" s="367"/>
      <c r="AIL86" s="367"/>
      <c r="AIM86" s="367"/>
      <c r="AIN86" s="367"/>
      <c r="AIO86" s="367"/>
      <c r="AIP86" s="367"/>
      <c r="AIQ86" s="367"/>
      <c r="AIR86" s="367"/>
      <c r="AIS86" s="367"/>
      <c r="AIT86" s="367"/>
      <c r="AIU86" s="367"/>
      <c r="AIV86" s="367"/>
      <c r="AIW86" s="367"/>
      <c r="AIX86" s="367"/>
      <c r="AIY86" s="367"/>
      <c r="AIZ86" s="367"/>
      <c r="AJA86" s="367"/>
      <c r="AJB86" s="367"/>
      <c r="AJC86" s="367"/>
      <c r="AJD86" s="367"/>
      <c r="AJE86" s="367"/>
      <c r="AJF86" s="367"/>
      <c r="AJG86" s="367"/>
      <c r="AJH86" s="367"/>
      <c r="AJI86" s="367"/>
      <c r="AJJ86" s="367"/>
      <c r="AJK86" s="367"/>
      <c r="AJL86" s="367"/>
      <c r="AJM86" s="367"/>
      <c r="AJN86" s="367"/>
      <c r="AJO86" s="367"/>
      <c r="AJP86" s="367"/>
      <c r="AJQ86" s="367"/>
      <c r="AJR86" s="367"/>
      <c r="AJS86" s="367"/>
      <c r="AJT86" s="367"/>
      <c r="AJU86" s="367"/>
      <c r="AJV86" s="367"/>
      <c r="AJW86" s="367"/>
      <c r="AJX86" s="367"/>
      <c r="AJY86" s="367"/>
      <c r="AJZ86" s="367"/>
      <c r="AKA86" s="367"/>
      <c r="AKB86" s="367"/>
      <c r="AKC86" s="367"/>
      <c r="AKD86" s="367"/>
      <c r="AKE86" s="367"/>
      <c r="AKF86" s="367"/>
      <c r="AKG86" s="367"/>
      <c r="AKH86" s="367"/>
      <c r="AKI86" s="367"/>
      <c r="AKJ86" s="367"/>
      <c r="AKK86" s="367"/>
      <c r="AKL86" s="367"/>
      <c r="AKM86" s="367"/>
      <c r="AKN86" s="367"/>
      <c r="AKO86" s="367"/>
      <c r="AKP86" s="367"/>
      <c r="AKQ86" s="367"/>
      <c r="AKR86" s="367"/>
      <c r="AKS86" s="367"/>
      <c r="AKT86" s="367"/>
      <c r="AKU86" s="367"/>
      <c r="AKV86" s="367"/>
      <c r="AKW86" s="367"/>
      <c r="AKX86" s="367"/>
      <c r="AKY86" s="367"/>
      <c r="AKZ86" s="367"/>
      <c r="ALA86" s="367"/>
      <c r="ALB86" s="367"/>
      <c r="ALC86" s="367"/>
      <c r="ALD86" s="367"/>
      <c r="ALE86" s="367"/>
      <c r="ALF86" s="367"/>
      <c r="ALG86" s="367"/>
      <c r="ALH86" s="367"/>
      <c r="ALI86" s="367"/>
      <c r="ALJ86" s="367"/>
      <c r="ALK86" s="367"/>
      <c r="ALL86" s="367"/>
      <c r="ALM86" s="367"/>
      <c r="ALN86" s="367"/>
      <c r="ALO86" s="367"/>
      <c r="ALP86" s="367"/>
      <c r="ALQ86" s="367"/>
      <c r="ALR86" s="367"/>
      <c r="ALS86" s="367"/>
      <c r="ALT86" s="367"/>
      <c r="ALU86" s="367"/>
      <c r="ALV86" s="367"/>
      <c r="ALW86" s="367"/>
      <c r="ALX86" s="367"/>
      <c r="ALY86" s="367"/>
      <c r="ALZ86" s="367"/>
      <c r="AMA86" s="367"/>
      <c r="AMB86" s="367"/>
      <c r="AMC86" s="367"/>
      <c r="AMD86" s="367"/>
      <c r="AME86" s="367"/>
      <c r="AMF86" s="367"/>
      <c r="AMG86" s="367"/>
      <c r="AMH86" s="367"/>
      <c r="AMI86" s="367"/>
      <c r="AMJ86" s="367"/>
      <c r="AMK86" s="367"/>
      <c r="AML86" s="367"/>
      <c r="AMM86" s="367"/>
      <c r="AMN86" s="367"/>
      <c r="AMO86" s="367"/>
      <c r="AMP86" s="367"/>
      <c r="AMQ86" s="367"/>
      <c r="AMR86" s="367"/>
      <c r="AMS86" s="367"/>
      <c r="AMT86" s="367"/>
      <c r="AMU86" s="367"/>
      <c r="AMV86" s="367"/>
      <c r="AMW86" s="367"/>
      <c r="AMX86" s="367"/>
      <c r="AMY86" s="367"/>
      <c r="AMZ86" s="367"/>
      <c r="ANA86" s="367"/>
      <c r="ANB86" s="367"/>
      <c r="ANC86" s="367"/>
      <c r="AND86" s="367"/>
      <c r="ANE86" s="367"/>
      <c r="ANF86" s="367"/>
      <c r="ANG86" s="367"/>
      <c r="ANH86" s="367"/>
      <c r="ANI86" s="367"/>
      <c r="ANJ86" s="367"/>
      <c r="ANK86" s="367"/>
      <c r="ANL86" s="367"/>
      <c r="ANM86" s="367"/>
      <c r="ANN86" s="367"/>
      <c r="ANO86" s="367"/>
      <c r="ANP86" s="367"/>
      <c r="ANQ86" s="367"/>
      <c r="ANR86" s="367"/>
      <c r="ANS86" s="367"/>
      <c r="ANT86" s="367"/>
      <c r="ANU86" s="367"/>
      <c r="ANV86" s="367"/>
      <c r="ANW86" s="367"/>
      <c r="ANX86" s="367"/>
      <c r="ANY86" s="367"/>
      <c r="ANZ86" s="367"/>
      <c r="AOA86" s="367"/>
      <c r="AOB86" s="367"/>
      <c r="AOC86" s="367"/>
      <c r="AOD86" s="367"/>
      <c r="AOE86" s="367"/>
      <c r="AOF86" s="367"/>
      <c r="AOG86" s="367"/>
      <c r="AOH86" s="367"/>
      <c r="AOI86" s="367"/>
      <c r="AOJ86" s="367"/>
      <c r="AOK86" s="367"/>
      <c r="AOL86" s="367"/>
      <c r="AOM86" s="367"/>
      <c r="AON86" s="367"/>
      <c r="AOO86" s="367"/>
      <c r="AOP86" s="367"/>
      <c r="AOQ86" s="367"/>
      <c r="AOR86" s="367"/>
      <c r="AOS86" s="367"/>
      <c r="AOT86" s="367"/>
      <c r="AOU86" s="367"/>
      <c r="AOV86" s="367"/>
      <c r="AOW86" s="367"/>
      <c r="AOX86" s="367"/>
      <c r="AOY86" s="367"/>
      <c r="AOZ86" s="367"/>
      <c r="APA86" s="367"/>
      <c r="APB86" s="367"/>
      <c r="APC86" s="367"/>
      <c r="APD86" s="367"/>
      <c r="APE86" s="367"/>
      <c r="APF86" s="367"/>
      <c r="APG86" s="367"/>
      <c r="APH86" s="367"/>
      <c r="API86" s="367"/>
      <c r="APJ86" s="367"/>
      <c r="APK86" s="367"/>
      <c r="APL86" s="367"/>
      <c r="APM86" s="367"/>
      <c r="APN86" s="367"/>
      <c r="APO86" s="367"/>
      <c r="APP86" s="367"/>
      <c r="APQ86" s="367"/>
      <c r="APR86" s="367"/>
      <c r="APS86" s="367"/>
      <c r="APT86" s="367"/>
      <c r="APU86" s="367"/>
      <c r="APV86" s="367"/>
      <c r="APW86" s="367"/>
      <c r="APX86" s="367"/>
      <c r="APY86" s="367"/>
      <c r="APZ86" s="367"/>
      <c r="AQA86" s="367"/>
      <c r="AQB86" s="367"/>
      <c r="AQC86" s="367"/>
      <c r="AQD86" s="367"/>
      <c r="AQE86" s="367"/>
      <c r="AQF86" s="367"/>
      <c r="AQG86" s="367"/>
      <c r="AQH86" s="367"/>
      <c r="AQI86" s="367"/>
      <c r="AQJ86" s="367"/>
      <c r="AQK86" s="367"/>
      <c r="AQL86" s="367"/>
      <c r="AQM86" s="367"/>
      <c r="AQN86" s="367"/>
      <c r="AQO86" s="367"/>
      <c r="AQP86" s="367"/>
      <c r="AQQ86" s="367"/>
      <c r="AQR86" s="367"/>
      <c r="AQS86" s="367"/>
      <c r="AQT86" s="367"/>
      <c r="AQU86" s="367"/>
      <c r="AQV86" s="367"/>
      <c r="AQW86" s="367"/>
      <c r="AQX86" s="367"/>
      <c r="AQY86" s="367"/>
      <c r="AQZ86" s="367"/>
      <c r="ARA86" s="367"/>
      <c r="ARB86" s="367"/>
      <c r="ARC86" s="367"/>
      <c r="ARD86" s="367"/>
      <c r="ARE86" s="367"/>
      <c r="ARF86" s="367"/>
      <c r="ARG86" s="367"/>
      <c r="ARH86" s="367"/>
      <c r="ARI86" s="367"/>
      <c r="ARJ86" s="367"/>
      <c r="ARK86" s="367"/>
      <c r="ARL86" s="367"/>
      <c r="ARM86" s="367"/>
      <c r="ARN86" s="367"/>
      <c r="ARO86" s="367"/>
      <c r="ARP86" s="367"/>
      <c r="ARQ86" s="367"/>
      <c r="ARR86" s="367"/>
      <c r="ARS86" s="367"/>
      <c r="ART86" s="367"/>
      <c r="ARU86" s="367"/>
      <c r="ARV86" s="367"/>
      <c r="ARW86" s="367"/>
      <c r="ARX86" s="367"/>
      <c r="ARY86" s="367"/>
      <c r="ARZ86" s="367"/>
      <c r="ASA86" s="367"/>
      <c r="ASB86" s="367"/>
      <c r="ASC86" s="367"/>
      <c r="ASD86" s="367"/>
      <c r="ASE86" s="367"/>
      <c r="ASF86" s="367"/>
      <c r="ASG86" s="367"/>
      <c r="ASH86" s="367"/>
      <c r="ASI86" s="367"/>
      <c r="ASJ86" s="367"/>
      <c r="ASK86" s="367"/>
      <c r="ASL86" s="367"/>
      <c r="ASM86" s="367"/>
      <c r="ASN86" s="367"/>
      <c r="ASO86" s="367"/>
      <c r="ASP86" s="367"/>
      <c r="ASQ86" s="367"/>
      <c r="ASR86" s="367"/>
      <c r="ASS86" s="367"/>
      <c r="AST86" s="367"/>
      <c r="ASU86" s="367"/>
      <c r="ASV86" s="367"/>
      <c r="ASW86" s="367"/>
      <c r="ASX86" s="367"/>
      <c r="ASY86" s="367"/>
      <c r="ASZ86" s="367"/>
      <c r="ATA86" s="367"/>
      <c r="ATB86" s="367"/>
      <c r="ATC86" s="367"/>
      <c r="ATD86" s="367"/>
    </row>
    <row r="87" spans="1:1200">
      <c r="A87" s="271">
        <v>7</v>
      </c>
      <c r="B87" s="271">
        <v>2</v>
      </c>
      <c r="C87" s="178" t="s">
        <v>1538</v>
      </c>
      <c r="D87" s="271">
        <v>2004</v>
      </c>
      <c r="E87" s="272" t="s">
        <v>1450</v>
      </c>
      <c r="F87" s="271" t="s">
        <v>1049</v>
      </c>
      <c r="G87" s="178" t="s">
        <v>23</v>
      </c>
      <c r="H87" s="178" t="s">
        <v>22</v>
      </c>
      <c r="I87" s="178" t="str">
        <f>VLOOKUP(G87,Příjmení!$A$1:$B$999,2,FALSE)</f>
        <v>Houdové</v>
      </c>
      <c r="J87" s="178" t="str">
        <f>VLOOKUP(H87,Jména!$A$1:$B$997,2,FALSE)</f>
        <v>Lindě</v>
      </c>
      <c r="K87" s="179" t="s">
        <v>1535</v>
      </c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  <c r="BG87" s="367"/>
      <c r="BH87" s="367"/>
      <c r="BI87" s="367"/>
      <c r="BJ87" s="367"/>
      <c r="BK87" s="367"/>
      <c r="BL87" s="367"/>
      <c r="BM87" s="367"/>
      <c r="BN87" s="367"/>
      <c r="BO87" s="367"/>
      <c r="BP87" s="367"/>
      <c r="BQ87" s="367"/>
      <c r="BR87" s="367"/>
      <c r="BS87" s="367"/>
      <c r="BT87" s="367"/>
      <c r="BU87" s="367"/>
      <c r="BV87" s="367"/>
      <c r="BW87" s="367"/>
      <c r="BX87" s="367"/>
      <c r="BY87" s="367"/>
      <c r="BZ87" s="367"/>
      <c r="CA87" s="367"/>
      <c r="CB87" s="367"/>
      <c r="CC87" s="367"/>
      <c r="CD87" s="367"/>
      <c r="CE87" s="367"/>
      <c r="CF87" s="367"/>
      <c r="CG87" s="367"/>
      <c r="CH87" s="367"/>
      <c r="CI87" s="367"/>
      <c r="CJ87" s="367"/>
      <c r="CK87" s="367"/>
      <c r="CL87" s="367"/>
      <c r="CM87" s="367"/>
      <c r="CN87" s="367"/>
      <c r="CO87" s="367"/>
      <c r="CP87" s="367"/>
      <c r="CQ87" s="367"/>
      <c r="CR87" s="367"/>
      <c r="CS87" s="367"/>
      <c r="CT87" s="367"/>
      <c r="CU87" s="367"/>
      <c r="CV87" s="367"/>
      <c r="CW87" s="367"/>
      <c r="CX87" s="367"/>
      <c r="CY87" s="367"/>
      <c r="CZ87" s="367"/>
      <c r="DA87" s="367"/>
      <c r="DB87" s="367"/>
      <c r="DC87" s="367"/>
      <c r="DD87" s="367"/>
      <c r="DE87" s="367"/>
      <c r="DF87" s="367"/>
      <c r="DG87" s="367"/>
      <c r="DH87" s="367"/>
      <c r="DI87" s="367"/>
      <c r="DJ87" s="367"/>
      <c r="DK87" s="367"/>
      <c r="DL87" s="367"/>
      <c r="DM87" s="367"/>
      <c r="DN87" s="367"/>
      <c r="DO87" s="367"/>
      <c r="DP87" s="367"/>
      <c r="DQ87" s="367"/>
      <c r="DR87" s="367"/>
      <c r="DS87" s="367"/>
      <c r="DT87" s="367"/>
      <c r="DU87" s="367"/>
      <c r="DV87" s="367"/>
      <c r="DW87" s="367"/>
      <c r="DX87" s="367"/>
      <c r="DY87" s="367"/>
      <c r="DZ87" s="367"/>
      <c r="EA87" s="367"/>
      <c r="EB87" s="367"/>
      <c r="EC87" s="367"/>
      <c r="ED87" s="367"/>
      <c r="EE87" s="367"/>
      <c r="EF87" s="367"/>
      <c r="EG87" s="367"/>
      <c r="EH87" s="367"/>
      <c r="EI87" s="367"/>
      <c r="EJ87" s="367"/>
      <c r="EK87" s="367"/>
      <c r="EL87" s="367"/>
      <c r="EM87" s="367"/>
      <c r="EN87" s="367"/>
      <c r="EO87" s="367"/>
      <c r="EP87" s="367"/>
      <c r="EQ87" s="367"/>
      <c r="ER87" s="367"/>
      <c r="ES87" s="367"/>
      <c r="ET87" s="367"/>
      <c r="EU87" s="367"/>
      <c r="EV87" s="367"/>
      <c r="EW87" s="367"/>
      <c r="EX87" s="367"/>
      <c r="EY87" s="367"/>
      <c r="EZ87" s="367"/>
      <c r="FA87" s="367"/>
      <c r="FB87" s="367"/>
      <c r="FC87" s="367"/>
      <c r="FD87" s="367"/>
      <c r="FE87" s="367"/>
      <c r="FF87" s="367"/>
      <c r="FG87" s="367"/>
      <c r="FH87" s="367"/>
      <c r="FI87" s="367"/>
      <c r="FJ87" s="367"/>
      <c r="FK87" s="367"/>
      <c r="FL87" s="367"/>
      <c r="FM87" s="367"/>
      <c r="FN87" s="367"/>
      <c r="FO87" s="367"/>
      <c r="FP87" s="367"/>
      <c r="FQ87" s="367"/>
      <c r="FR87" s="367"/>
      <c r="FS87" s="367"/>
      <c r="FT87" s="367"/>
      <c r="FU87" s="367"/>
      <c r="FV87" s="367"/>
      <c r="FW87" s="367"/>
      <c r="FX87" s="367"/>
      <c r="FY87" s="367"/>
      <c r="FZ87" s="367"/>
      <c r="GA87" s="367"/>
      <c r="GB87" s="367"/>
      <c r="GC87" s="367"/>
      <c r="GD87" s="367"/>
      <c r="GE87" s="367"/>
      <c r="GF87" s="367"/>
      <c r="GG87" s="367"/>
      <c r="GH87" s="367"/>
      <c r="GI87" s="367"/>
      <c r="GJ87" s="367"/>
      <c r="GK87" s="367"/>
      <c r="GL87" s="367"/>
      <c r="GM87" s="367"/>
      <c r="GN87" s="367"/>
      <c r="GO87" s="367"/>
      <c r="GP87" s="367"/>
      <c r="GQ87" s="367"/>
      <c r="GR87" s="367"/>
      <c r="GS87" s="367"/>
      <c r="GT87" s="367"/>
      <c r="GU87" s="367"/>
      <c r="GV87" s="367"/>
      <c r="GW87" s="367"/>
      <c r="GX87" s="367"/>
      <c r="GY87" s="367"/>
      <c r="GZ87" s="367"/>
      <c r="HA87" s="367"/>
      <c r="HB87" s="367"/>
      <c r="HC87" s="367"/>
      <c r="HD87" s="367"/>
      <c r="HE87" s="367"/>
      <c r="HF87" s="367"/>
      <c r="HG87" s="367"/>
      <c r="HH87" s="367"/>
      <c r="HI87" s="367"/>
      <c r="HJ87" s="367"/>
      <c r="HK87" s="367"/>
      <c r="HL87" s="367"/>
      <c r="HM87" s="367"/>
      <c r="HN87" s="367"/>
      <c r="HO87" s="367"/>
      <c r="HP87" s="367"/>
      <c r="HQ87" s="367"/>
      <c r="HR87" s="367"/>
      <c r="HS87" s="367"/>
      <c r="HT87" s="367"/>
      <c r="HU87" s="367"/>
      <c r="HV87" s="367"/>
      <c r="HW87" s="367"/>
      <c r="HX87" s="367"/>
      <c r="HY87" s="367"/>
      <c r="HZ87" s="367"/>
      <c r="IA87" s="367"/>
      <c r="IB87" s="367"/>
      <c r="IC87" s="367"/>
      <c r="ID87" s="367"/>
      <c r="IE87" s="367"/>
      <c r="IF87" s="367"/>
      <c r="IG87" s="367"/>
      <c r="IH87" s="367"/>
      <c r="II87" s="367"/>
      <c r="IJ87" s="367"/>
      <c r="IK87" s="367"/>
      <c r="IL87" s="367"/>
      <c r="IM87" s="367"/>
      <c r="IN87" s="367"/>
      <c r="IO87" s="367"/>
      <c r="IP87" s="367"/>
      <c r="IQ87" s="367"/>
      <c r="IR87" s="367"/>
      <c r="IS87" s="367"/>
      <c r="IT87" s="367"/>
      <c r="IU87" s="367"/>
      <c r="IV87" s="367"/>
      <c r="IW87" s="367"/>
      <c r="IX87" s="367"/>
      <c r="IY87" s="367"/>
      <c r="IZ87" s="367"/>
      <c r="JA87" s="367"/>
      <c r="JB87" s="367"/>
      <c r="JC87" s="367"/>
      <c r="JD87" s="367"/>
      <c r="JE87" s="367"/>
      <c r="JF87" s="367"/>
      <c r="JG87" s="367"/>
      <c r="JH87" s="367"/>
      <c r="JI87" s="367"/>
      <c r="JJ87" s="367"/>
      <c r="JK87" s="367"/>
      <c r="JL87" s="367"/>
      <c r="JM87" s="367"/>
      <c r="JN87" s="367"/>
      <c r="JO87" s="367"/>
      <c r="JP87" s="367"/>
      <c r="JQ87" s="367"/>
      <c r="JR87" s="367"/>
      <c r="JS87" s="367"/>
      <c r="JT87" s="367"/>
      <c r="JU87" s="367"/>
      <c r="JV87" s="367"/>
      <c r="JW87" s="367"/>
      <c r="JX87" s="367"/>
      <c r="JY87" s="367"/>
      <c r="JZ87" s="367"/>
      <c r="KA87" s="367"/>
      <c r="KB87" s="367"/>
      <c r="KC87" s="367"/>
      <c r="KD87" s="367"/>
      <c r="KE87" s="367"/>
      <c r="KF87" s="367"/>
      <c r="KG87" s="367"/>
      <c r="KH87" s="367"/>
      <c r="KI87" s="367"/>
      <c r="KJ87" s="367"/>
      <c r="KK87" s="367"/>
      <c r="KL87" s="367"/>
      <c r="KM87" s="367"/>
      <c r="KN87" s="367"/>
      <c r="KO87" s="367"/>
      <c r="KP87" s="367"/>
      <c r="KQ87" s="367"/>
      <c r="KR87" s="367"/>
      <c r="KS87" s="367"/>
      <c r="KT87" s="367"/>
      <c r="KU87" s="367"/>
      <c r="KV87" s="367"/>
      <c r="KW87" s="367"/>
      <c r="KX87" s="367"/>
      <c r="KY87" s="367"/>
      <c r="KZ87" s="367"/>
      <c r="LA87" s="367"/>
      <c r="LB87" s="367"/>
      <c r="LC87" s="367"/>
      <c r="LD87" s="367"/>
      <c r="LE87" s="367"/>
      <c r="LF87" s="367"/>
      <c r="LG87" s="367"/>
      <c r="LH87" s="367"/>
      <c r="LI87" s="367"/>
      <c r="LJ87" s="367"/>
      <c r="LK87" s="367"/>
      <c r="LL87" s="367"/>
      <c r="LM87" s="367"/>
      <c r="LN87" s="367"/>
      <c r="LO87" s="367"/>
      <c r="LP87" s="367"/>
      <c r="LQ87" s="367"/>
      <c r="LR87" s="367"/>
      <c r="LS87" s="367"/>
      <c r="LT87" s="367"/>
      <c r="LU87" s="367"/>
      <c r="LV87" s="367"/>
      <c r="LW87" s="367"/>
      <c r="LX87" s="367"/>
      <c r="LY87" s="367"/>
      <c r="LZ87" s="367"/>
      <c r="MA87" s="367"/>
      <c r="MB87" s="367"/>
      <c r="MC87" s="367"/>
      <c r="MD87" s="367"/>
      <c r="ME87" s="367"/>
      <c r="MF87" s="367"/>
      <c r="MG87" s="367"/>
      <c r="MH87" s="367"/>
      <c r="MI87" s="367"/>
      <c r="MJ87" s="367"/>
      <c r="MK87" s="367"/>
      <c r="ML87" s="367"/>
      <c r="MM87" s="367"/>
      <c r="MN87" s="367"/>
      <c r="MO87" s="367"/>
      <c r="MP87" s="367"/>
      <c r="MQ87" s="367"/>
      <c r="MR87" s="367"/>
      <c r="MS87" s="367"/>
      <c r="MT87" s="367"/>
      <c r="MU87" s="367"/>
      <c r="MV87" s="367"/>
      <c r="MW87" s="367"/>
      <c r="MX87" s="367"/>
      <c r="MY87" s="367"/>
      <c r="MZ87" s="367"/>
      <c r="NA87" s="367"/>
      <c r="NB87" s="367"/>
      <c r="NC87" s="367"/>
      <c r="ND87" s="367"/>
      <c r="NE87" s="367"/>
      <c r="NF87" s="367"/>
      <c r="NG87" s="367"/>
      <c r="NH87" s="367"/>
      <c r="NI87" s="367"/>
      <c r="NJ87" s="367"/>
      <c r="NK87" s="367"/>
      <c r="NL87" s="367"/>
      <c r="NM87" s="367"/>
      <c r="NN87" s="367"/>
      <c r="NO87" s="367"/>
      <c r="NP87" s="367"/>
      <c r="NQ87" s="367"/>
      <c r="NR87" s="367"/>
      <c r="NS87" s="367"/>
      <c r="NT87" s="367"/>
      <c r="NU87" s="367"/>
      <c r="NV87" s="367"/>
      <c r="NW87" s="367"/>
      <c r="NX87" s="367"/>
      <c r="NY87" s="367"/>
      <c r="NZ87" s="367"/>
      <c r="OA87" s="367"/>
      <c r="OB87" s="367"/>
      <c r="OC87" s="367"/>
      <c r="OD87" s="367"/>
      <c r="OE87" s="367"/>
      <c r="OF87" s="367"/>
      <c r="OG87" s="367"/>
      <c r="OH87" s="367"/>
      <c r="OI87" s="367"/>
      <c r="OJ87" s="367"/>
      <c r="OK87" s="367"/>
      <c r="OL87" s="367"/>
      <c r="OM87" s="367"/>
      <c r="ON87" s="367"/>
      <c r="OO87" s="367"/>
      <c r="OP87" s="367"/>
      <c r="OQ87" s="367"/>
      <c r="OR87" s="367"/>
      <c r="OS87" s="367"/>
      <c r="OT87" s="367"/>
      <c r="OU87" s="367"/>
      <c r="OV87" s="367"/>
      <c r="OW87" s="367"/>
      <c r="OX87" s="367"/>
      <c r="OY87" s="367"/>
      <c r="OZ87" s="367"/>
      <c r="PA87" s="367"/>
      <c r="PB87" s="367"/>
      <c r="PC87" s="367"/>
      <c r="PD87" s="367"/>
      <c r="PE87" s="367"/>
      <c r="PF87" s="367"/>
      <c r="PG87" s="367"/>
      <c r="PH87" s="367"/>
      <c r="PI87" s="367"/>
      <c r="PJ87" s="367"/>
      <c r="PK87" s="367"/>
      <c r="PL87" s="367"/>
      <c r="PM87" s="367"/>
      <c r="PN87" s="367"/>
      <c r="PO87" s="367"/>
      <c r="PP87" s="367"/>
      <c r="PQ87" s="367"/>
      <c r="PR87" s="367"/>
      <c r="PS87" s="367"/>
      <c r="PT87" s="367"/>
      <c r="PU87" s="367"/>
      <c r="PV87" s="367"/>
      <c r="PW87" s="367"/>
      <c r="PX87" s="367"/>
      <c r="PY87" s="367"/>
      <c r="PZ87" s="367"/>
      <c r="QA87" s="367"/>
      <c r="QB87" s="367"/>
      <c r="QC87" s="367"/>
      <c r="QD87" s="367"/>
      <c r="QE87" s="367"/>
      <c r="QF87" s="367"/>
      <c r="QG87" s="367"/>
      <c r="QH87" s="367"/>
      <c r="QI87" s="367"/>
      <c r="QJ87" s="367"/>
      <c r="QK87" s="367"/>
      <c r="QL87" s="367"/>
      <c r="QM87" s="367"/>
      <c r="QN87" s="367"/>
      <c r="QO87" s="367"/>
      <c r="QP87" s="367"/>
      <c r="QQ87" s="367"/>
      <c r="QR87" s="367"/>
      <c r="QS87" s="367"/>
      <c r="QT87" s="367"/>
      <c r="QU87" s="367"/>
      <c r="QV87" s="367"/>
      <c r="QW87" s="367"/>
      <c r="QX87" s="367"/>
      <c r="QY87" s="367"/>
      <c r="QZ87" s="367"/>
      <c r="RA87" s="367"/>
      <c r="RB87" s="367"/>
      <c r="RC87" s="367"/>
      <c r="RD87" s="367"/>
      <c r="RE87" s="367"/>
      <c r="RF87" s="367"/>
      <c r="RG87" s="367"/>
      <c r="RH87" s="367"/>
      <c r="RI87" s="367"/>
      <c r="RJ87" s="367"/>
      <c r="RK87" s="367"/>
      <c r="RL87" s="367"/>
      <c r="RM87" s="367"/>
      <c r="RN87" s="367"/>
      <c r="RO87" s="367"/>
      <c r="RP87" s="367"/>
      <c r="RQ87" s="367"/>
      <c r="RR87" s="367"/>
      <c r="RS87" s="367"/>
      <c r="RT87" s="367"/>
      <c r="RU87" s="367"/>
      <c r="RV87" s="367"/>
      <c r="RW87" s="367"/>
      <c r="RX87" s="367"/>
      <c r="RY87" s="367"/>
      <c r="RZ87" s="367"/>
      <c r="SA87" s="367"/>
      <c r="SB87" s="367"/>
      <c r="SC87" s="367"/>
      <c r="SD87" s="367"/>
      <c r="SE87" s="367"/>
      <c r="SF87" s="367"/>
      <c r="SG87" s="367"/>
      <c r="SH87" s="367"/>
      <c r="SI87" s="367"/>
      <c r="SJ87" s="367"/>
      <c r="SK87" s="367"/>
      <c r="SL87" s="367"/>
      <c r="SM87" s="367"/>
      <c r="SN87" s="367"/>
      <c r="SO87" s="367"/>
      <c r="SP87" s="367"/>
      <c r="SQ87" s="367"/>
      <c r="SR87" s="367"/>
      <c r="SS87" s="367"/>
      <c r="ST87" s="367"/>
      <c r="SU87" s="367"/>
      <c r="SV87" s="367"/>
      <c r="SW87" s="367"/>
      <c r="SX87" s="367"/>
      <c r="SY87" s="367"/>
      <c r="SZ87" s="367"/>
      <c r="TA87" s="367"/>
      <c r="TB87" s="367"/>
      <c r="TC87" s="367"/>
      <c r="TD87" s="367"/>
      <c r="TE87" s="367"/>
      <c r="TF87" s="367"/>
      <c r="TG87" s="367"/>
      <c r="TH87" s="367"/>
      <c r="TI87" s="367"/>
      <c r="TJ87" s="367"/>
      <c r="TK87" s="367"/>
      <c r="TL87" s="367"/>
      <c r="TM87" s="367"/>
      <c r="TN87" s="367"/>
      <c r="TO87" s="367"/>
      <c r="TP87" s="367"/>
      <c r="TQ87" s="367"/>
      <c r="TR87" s="367"/>
      <c r="TS87" s="367"/>
      <c r="TT87" s="367"/>
      <c r="TU87" s="367"/>
      <c r="TV87" s="367"/>
      <c r="TW87" s="367"/>
      <c r="TX87" s="367"/>
      <c r="TY87" s="367"/>
      <c r="TZ87" s="367"/>
      <c r="UA87" s="367"/>
      <c r="UB87" s="367"/>
      <c r="UC87" s="367"/>
      <c r="UD87" s="367"/>
      <c r="UE87" s="367"/>
      <c r="UF87" s="367"/>
      <c r="UG87" s="367"/>
      <c r="UH87" s="367"/>
      <c r="UI87" s="367"/>
      <c r="UJ87" s="367"/>
      <c r="UK87" s="367"/>
      <c r="UL87" s="367"/>
      <c r="UM87" s="367"/>
      <c r="UN87" s="367"/>
      <c r="UO87" s="367"/>
      <c r="UP87" s="367"/>
      <c r="UQ87" s="367"/>
      <c r="UR87" s="367"/>
      <c r="US87" s="367"/>
      <c r="UT87" s="367"/>
      <c r="UU87" s="367"/>
      <c r="UV87" s="367"/>
      <c r="UW87" s="367"/>
      <c r="UX87" s="367"/>
      <c r="UY87" s="367"/>
      <c r="UZ87" s="367"/>
      <c r="VA87" s="367"/>
      <c r="VB87" s="367"/>
      <c r="VC87" s="367"/>
      <c r="VD87" s="367"/>
      <c r="VE87" s="367"/>
      <c r="VF87" s="367"/>
      <c r="VG87" s="367"/>
      <c r="VH87" s="367"/>
      <c r="VI87" s="367"/>
      <c r="VJ87" s="367"/>
      <c r="VK87" s="367"/>
      <c r="VL87" s="367"/>
      <c r="VM87" s="367"/>
      <c r="VN87" s="367"/>
      <c r="VO87" s="367"/>
      <c r="VP87" s="367"/>
      <c r="VQ87" s="367"/>
      <c r="VR87" s="367"/>
      <c r="VS87" s="367"/>
      <c r="VT87" s="367"/>
      <c r="VU87" s="367"/>
      <c r="VV87" s="367"/>
      <c r="VW87" s="367"/>
      <c r="VX87" s="367"/>
      <c r="VY87" s="367"/>
      <c r="VZ87" s="367"/>
      <c r="WA87" s="367"/>
      <c r="WB87" s="367"/>
      <c r="WC87" s="367"/>
      <c r="WD87" s="367"/>
      <c r="WE87" s="367"/>
      <c r="WF87" s="367"/>
      <c r="WG87" s="367"/>
      <c r="WH87" s="367"/>
      <c r="WI87" s="367"/>
      <c r="WJ87" s="367"/>
      <c r="WK87" s="367"/>
      <c r="WL87" s="367"/>
      <c r="WM87" s="367"/>
      <c r="WN87" s="367"/>
      <c r="WO87" s="367"/>
      <c r="WP87" s="367"/>
      <c r="WQ87" s="367"/>
      <c r="WR87" s="367"/>
      <c r="WS87" s="367"/>
      <c r="WT87" s="367"/>
      <c r="WU87" s="367"/>
      <c r="WV87" s="367"/>
      <c r="WW87" s="367"/>
      <c r="WX87" s="367"/>
      <c r="WY87" s="367"/>
      <c r="WZ87" s="367"/>
      <c r="XA87" s="367"/>
      <c r="XB87" s="367"/>
      <c r="XC87" s="367"/>
      <c r="XD87" s="367"/>
      <c r="XE87" s="367"/>
      <c r="XF87" s="367"/>
      <c r="XG87" s="367"/>
      <c r="XH87" s="367"/>
      <c r="XI87" s="367"/>
      <c r="XJ87" s="367"/>
      <c r="XK87" s="367"/>
      <c r="XL87" s="367"/>
      <c r="XM87" s="367"/>
      <c r="XN87" s="367"/>
      <c r="XO87" s="367"/>
      <c r="XP87" s="367"/>
      <c r="XQ87" s="367"/>
      <c r="XR87" s="367"/>
      <c r="XS87" s="367"/>
      <c r="XT87" s="367"/>
      <c r="XU87" s="367"/>
      <c r="XV87" s="367"/>
      <c r="XW87" s="367"/>
      <c r="XX87" s="367"/>
      <c r="XY87" s="367"/>
      <c r="XZ87" s="367"/>
      <c r="YA87" s="367"/>
      <c r="YB87" s="367"/>
      <c r="YC87" s="367"/>
      <c r="YD87" s="367"/>
      <c r="YE87" s="367"/>
      <c r="YF87" s="367"/>
      <c r="YG87" s="367"/>
      <c r="YH87" s="367"/>
      <c r="YI87" s="367"/>
      <c r="YJ87" s="367"/>
      <c r="YK87" s="367"/>
      <c r="YL87" s="367"/>
      <c r="YM87" s="367"/>
      <c r="YN87" s="367"/>
      <c r="YO87" s="367"/>
      <c r="YP87" s="367"/>
      <c r="YQ87" s="367"/>
      <c r="YR87" s="367"/>
      <c r="YS87" s="367"/>
      <c r="YT87" s="367"/>
      <c r="YU87" s="367"/>
      <c r="YV87" s="367"/>
      <c r="YW87" s="367"/>
      <c r="YX87" s="367"/>
      <c r="YY87" s="367"/>
      <c r="YZ87" s="367"/>
      <c r="ZA87" s="367"/>
      <c r="ZB87" s="367"/>
      <c r="ZC87" s="367"/>
      <c r="ZD87" s="367"/>
      <c r="ZE87" s="367"/>
      <c r="ZF87" s="367"/>
      <c r="ZG87" s="367"/>
      <c r="ZH87" s="367"/>
      <c r="ZI87" s="367"/>
      <c r="ZJ87" s="367"/>
      <c r="ZK87" s="367"/>
      <c r="ZL87" s="367"/>
      <c r="ZM87" s="367"/>
      <c r="ZN87" s="367"/>
      <c r="ZO87" s="367"/>
      <c r="ZP87" s="367"/>
      <c r="ZQ87" s="367"/>
      <c r="ZR87" s="367"/>
      <c r="ZS87" s="367"/>
      <c r="ZT87" s="367"/>
      <c r="ZU87" s="367"/>
      <c r="ZV87" s="367"/>
      <c r="ZW87" s="367"/>
      <c r="ZX87" s="367"/>
      <c r="ZY87" s="367"/>
      <c r="ZZ87" s="367"/>
      <c r="AAA87" s="367"/>
      <c r="AAB87" s="367"/>
      <c r="AAC87" s="367"/>
      <c r="AAD87" s="367"/>
      <c r="AAE87" s="367"/>
      <c r="AAF87" s="367"/>
      <c r="AAG87" s="367"/>
      <c r="AAH87" s="367"/>
      <c r="AAI87" s="367"/>
      <c r="AAJ87" s="367"/>
      <c r="AAK87" s="367"/>
      <c r="AAL87" s="367"/>
      <c r="AAM87" s="367"/>
      <c r="AAN87" s="367"/>
      <c r="AAO87" s="367"/>
      <c r="AAP87" s="367"/>
      <c r="AAQ87" s="367"/>
      <c r="AAR87" s="367"/>
      <c r="AAS87" s="367"/>
      <c r="AAT87" s="367"/>
      <c r="AAU87" s="367"/>
      <c r="AAV87" s="367"/>
      <c r="AAW87" s="367"/>
      <c r="AAX87" s="367"/>
      <c r="AAY87" s="367"/>
      <c r="AAZ87" s="367"/>
      <c r="ABA87" s="367"/>
      <c r="ABB87" s="367"/>
      <c r="ABC87" s="367"/>
      <c r="ABD87" s="367"/>
      <c r="ABE87" s="367"/>
      <c r="ABF87" s="367"/>
      <c r="ABG87" s="367"/>
      <c r="ABH87" s="367"/>
      <c r="ABI87" s="367"/>
      <c r="ABJ87" s="367"/>
      <c r="ABK87" s="367"/>
      <c r="ABL87" s="367"/>
      <c r="ABM87" s="367"/>
      <c r="ABN87" s="367"/>
      <c r="ABO87" s="367"/>
      <c r="ABP87" s="367"/>
      <c r="ABQ87" s="367"/>
      <c r="ABR87" s="367"/>
      <c r="ABS87" s="367"/>
      <c r="ABT87" s="367"/>
      <c r="ABU87" s="367"/>
      <c r="ABV87" s="367"/>
      <c r="ABW87" s="367"/>
      <c r="ABX87" s="367"/>
      <c r="ABY87" s="367"/>
      <c r="ABZ87" s="367"/>
      <c r="ACA87" s="367"/>
      <c r="ACB87" s="367"/>
      <c r="ACC87" s="367"/>
      <c r="ACD87" s="367"/>
      <c r="ACE87" s="367"/>
      <c r="ACF87" s="367"/>
      <c r="ACG87" s="367"/>
      <c r="ACH87" s="367"/>
      <c r="ACI87" s="367"/>
      <c r="ACJ87" s="367"/>
      <c r="ACK87" s="367"/>
      <c r="ACL87" s="367"/>
      <c r="ACM87" s="367"/>
      <c r="ACN87" s="367"/>
      <c r="ACO87" s="367"/>
      <c r="ACP87" s="367"/>
      <c r="ACQ87" s="367"/>
      <c r="ACR87" s="367"/>
      <c r="ACS87" s="367"/>
      <c r="ACT87" s="367"/>
      <c r="ACU87" s="367"/>
      <c r="ACV87" s="367"/>
      <c r="ACW87" s="367"/>
      <c r="ACX87" s="367"/>
      <c r="ACY87" s="367"/>
      <c r="ACZ87" s="367"/>
      <c r="ADA87" s="367"/>
      <c r="ADB87" s="367"/>
      <c r="ADC87" s="367"/>
      <c r="ADD87" s="367"/>
      <c r="ADE87" s="367"/>
      <c r="ADF87" s="367"/>
      <c r="ADG87" s="367"/>
      <c r="ADH87" s="367"/>
      <c r="ADI87" s="367"/>
      <c r="ADJ87" s="367"/>
      <c r="ADK87" s="367"/>
      <c r="ADL87" s="367"/>
      <c r="ADM87" s="367"/>
      <c r="ADN87" s="367"/>
      <c r="ADO87" s="367"/>
      <c r="ADP87" s="367"/>
      <c r="ADQ87" s="367"/>
      <c r="ADR87" s="367"/>
      <c r="ADS87" s="367"/>
      <c r="ADT87" s="367"/>
      <c r="ADU87" s="367"/>
      <c r="ADV87" s="367"/>
      <c r="ADW87" s="367"/>
      <c r="ADX87" s="367"/>
      <c r="ADY87" s="367"/>
      <c r="ADZ87" s="367"/>
      <c r="AEA87" s="367"/>
      <c r="AEB87" s="367"/>
      <c r="AEC87" s="367"/>
      <c r="AED87" s="367"/>
      <c r="AEE87" s="367"/>
      <c r="AEF87" s="367"/>
      <c r="AEG87" s="367"/>
      <c r="AEH87" s="367"/>
      <c r="AEI87" s="367"/>
      <c r="AEJ87" s="367"/>
      <c r="AEK87" s="367"/>
      <c r="AEL87" s="367"/>
      <c r="AEM87" s="367"/>
      <c r="AEN87" s="367"/>
      <c r="AEO87" s="367"/>
      <c r="AEP87" s="367"/>
      <c r="AEQ87" s="367"/>
      <c r="AER87" s="367"/>
      <c r="AES87" s="367"/>
      <c r="AET87" s="367"/>
      <c r="AEU87" s="367"/>
      <c r="AEV87" s="367"/>
      <c r="AEW87" s="367"/>
      <c r="AEX87" s="367"/>
      <c r="AEY87" s="367"/>
      <c r="AEZ87" s="367"/>
      <c r="AFA87" s="367"/>
      <c r="AFB87" s="367"/>
      <c r="AFC87" s="367"/>
      <c r="AFD87" s="367"/>
      <c r="AFE87" s="367"/>
      <c r="AFF87" s="367"/>
      <c r="AFG87" s="367"/>
      <c r="AFH87" s="367"/>
      <c r="AFI87" s="367"/>
      <c r="AFJ87" s="367"/>
      <c r="AFK87" s="367"/>
      <c r="AFL87" s="367"/>
      <c r="AFM87" s="367"/>
      <c r="AFN87" s="367"/>
      <c r="AFO87" s="367"/>
      <c r="AFP87" s="367"/>
      <c r="AFQ87" s="367"/>
      <c r="AFR87" s="367"/>
      <c r="AFS87" s="367"/>
      <c r="AFT87" s="367"/>
      <c r="AFU87" s="367"/>
      <c r="AFV87" s="367"/>
      <c r="AFW87" s="367"/>
      <c r="AFX87" s="367"/>
      <c r="AFY87" s="367"/>
      <c r="AFZ87" s="367"/>
      <c r="AGA87" s="367"/>
      <c r="AGB87" s="367"/>
      <c r="AGC87" s="367"/>
      <c r="AGD87" s="367"/>
      <c r="AGE87" s="367"/>
      <c r="AGF87" s="367"/>
      <c r="AGG87" s="367"/>
      <c r="AGH87" s="367"/>
      <c r="AGI87" s="367"/>
      <c r="AGJ87" s="367"/>
      <c r="AGK87" s="367"/>
      <c r="AGL87" s="367"/>
      <c r="AGM87" s="367"/>
      <c r="AGN87" s="367"/>
      <c r="AGO87" s="367"/>
      <c r="AGP87" s="367"/>
      <c r="AGQ87" s="367"/>
      <c r="AGR87" s="367"/>
      <c r="AGS87" s="367"/>
      <c r="AGT87" s="367"/>
      <c r="AGU87" s="367"/>
      <c r="AGV87" s="367"/>
      <c r="AGW87" s="367"/>
      <c r="AGX87" s="367"/>
      <c r="AGY87" s="367"/>
      <c r="AGZ87" s="367"/>
      <c r="AHA87" s="367"/>
      <c r="AHB87" s="367"/>
      <c r="AHC87" s="367"/>
      <c r="AHD87" s="367"/>
      <c r="AHE87" s="367"/>
      <c r="AHF87" s="367"/>
      <c r="AHG87" s="367"/>
      <c r="AHH87" s="367"/>
      <c r="AHI87" s="367"/>
      <c r="AHJ87" s="367"/>
      <c r="AHK87" s="367"/>
      <c r="AHL87" s="367"/>
      <c r="AHM87" s="367"/>
      <c r="AHN87" s="367"/>
      <c r="AHO87" s="367"/>
      <c r="AHP87" s="367"/>
      <c r="AHQ87" s="367"/>
      <c r="AHR87" s="367"/>
      <c r="AHS87" s="367"/>
      <c r="AHT87" s="367"/>
      <c r="AHU87" s="367"/>
      <c r="AHV87" s="367"/>
      <c r="AHW87" s="367"/>
      <c r="AHX87" s="367"/>
      <c r="AHY87" s="367"/>
      <c r="AHZ87" s="367"/>
      <c r="AIA87" s="367"/>
      <c r="AIB87" s="367"/>
      <c r="AIC87" s="367"/>
      <c r="AID87" s="367"/>
      <c r="AIE87" s="367"/>
      <c r="AIF87" s="367"/>
      <c r="AIG87" s="367"/>
      <c r="AIH87" s="367"/>
      <c r="AII87" s="367"/>
      <c r="AIJ87" s="367"/>
      <c r="AIK87" s="367"/>
      <c r="AIL87" s="367"/>
      <c r="AIM87" s="367"/>
      <c r="AIN87" s="367"/>
      <c r="AIO87" s="367"/>
      <c r="AIP87" s="367"/>
      <c r="AIQ87" s="367"/>
      <c r="AIR87" s="367"/>
      <c r="AIS87" s="367"/>
      <c r="AIT87" s="367"/>
      <c r="AIU87" s="367"/>
      <c r="AIV87" s="367"/>
      <c r="AIW87" s="367"/>
      <c r="AIX87" s="367"/>
      <c r="AIY87" s="367"/>
      <c r="AIZ87" s="367"/>
      <c r="AJA87" s="367"/>
      <c r="AJB87" s="367"/>
      <c r="AJC87" s="367"/>
      <c r="AJD87" s="367"/>
      <c r="AJE87" s="367"/>
      <c r="AJF87" s="367"/>
      <c r="AJG87" s="367"/>
      <c r="AJH87" s="367"/>
      <c r="AJI87" s="367"/>
      <c r="AJJ87" s="367"/>
      <c r="AJK87" s="367"/>
      <c r="AJL87" s="367"/>
      <c r="AJM87" s="367"/>
      <c r="AJN87" s="367"/>
      <c r="AJO87" s="367"/>
      <c r="AJP87" s="367"/>
      <c r="AJQ87" s="367"/>
      <c r="AJR87" s="367"/>
      <c r="AJS87" s="367"/>
      <c r="AJT87" s="367"/>
      <c r="AJU87" s="367"/>
      <c r="AJV87" s="367"/>
      <c r="AJW87" s="367"/>
      <c r="AJX87" s="367"/>
      <c r="AJY87" s="367"/>
      <c r="AJZ87" s="367"/>
      <c r="AKA87" s="367"/>
      <c r="AKB87" s="367"/>
      <c r="AKC87" s="367"/>
      <c r="AKD87" s="367"/>
      <c r="AKE87" s="367"/>
      <c r="AKF87" s="367"/>
      <c r="AKG87" s="367"/>
      <c r="AKH87" s="367"/>
      <c r="AKI87" s="367"/>
      <c r="AKJ87" s="367"/>
      <c r="AKK87" s="367"/>
      <c r="AKL87" s="367"/>
      <c r="AKM87" s="367"/>
      <c r="AKN87" s="367"/>
      <c r="AKO87" s="367"/>
      <c r="AKP87" s="367"/>
      <c r="AKQ87" s="367"/>
      <c r="AKR87" s="367"/>
      <c r="AKS87" s="367"/>
      <c r="AKT87" s="367"/>
      <c r="AKU87" s="367"/>
      <c r="AKV87" s="367"/>
      <c r="AKW87" s="367"/>
      <c r="AKX87" s="367"/>
      <c r="AKY87" s="367"/>
      <c r="AKZ87" s="367"/>
      <c r="ALA87" s="367"/>
      <c r="ALB87" s="367"/>
      <c r="ALC87" s="367"/>
      <c r="ALD87" s="367"/>
      <c r="ALE87" s="367"/>
      <c r="ALF87" s="367"/>
      <c r="ALG87" s="367"/>
      <c r="ALH87" s="367"/>
      <c r="ALI87" s="367"/>
      <c r="ALJ87" s="367"/>
      <c r="ALK87" s="367"/>
      <c r="ALL87" s="367"/>
      <c r="ALM87" s="367"/>
      <c r="ALN87" s="367"/>
      <c r="ALO87" s="367"/>
      <c r="ALP87" s="367"/>
      <c r="ALQ87" s="367"/>
      <c r="ALR87" s="367"/>
      <c r="ALS87" s="367"/>
      <c r="ALT87" s="367"/>
      <c r="ALU87" s="367"/>
      <c r="ALV87" s="367"/>
      <c r="ALW87" s="367"/>
      <c r="ALX87" s="367"/>
      <c r="ALY87" s="367"/>
      <c r="ALZ87" s="367"/>
      <c r="AMA87" s="367"/>
      <c r="AMB87" s="367"/>
      <c r="AMC87" s="367"/>
      <c r="AMD87" s="367"/>
      <c r="AME87" s="367"/>
      <c r="AMF87" s="367"/>
      <c r="AMG87" s="367"/>
      <c r="AMH87" s="367"/>
      <c r="AMI87" s="367"/>
      <c r="AMJ87" s="367"/>
      <c r="AMK87" s="367"/>
      <c r="AML87" s="367"/>
      <c r="AMM87" s="367"/>
      <c r="AMN87" s="367"/>
      <c r="AMO87" s="367"/>
      <c r="AMP87" s="367"/>
      <c r="AMQ87" s="367"/>
      <c r="AMR87" s="367"/>
      <c r="AMS87" s="367"/>
      <c r="AMT87" s="367"/>
      <c r="AMU87" s="367"/>
      <c r="AMV87" s="367"/>
      <c r="AMW87" s="367"/>
      <c r="AMX87" s="367"/>
      <c r="AMY87" s="367"/>
      <c r="AMZ87" s="367"/>
      <c r="ANA87" s="367"/>
      <c r="ANB87" s="367"/>
      <c r="ANC87" s="367"/>
      <c r="AND87" s="367"/>
      <c r="ANE87" s="367"/>
      <c r="ANF87" s="367"/>
      <c r="ANG87" s="367"/>
      <c r="ANH87" s="367"/>
      <c r="ANI87" s="367"/>
      <c r="ANJ87" s="367"/>
      <c r="ANK87" s="367"/>
      <c r="ANL87" s="367"/>
      <c r="ANM87" s="367"/>
      <c r="ANN87" s="367"/>
      <c r="ANO87" s="367"/>
      <c r="ANP87" s="367"/>
      <c r="ANQ87" s="367"/>
      <c r="ANR87" s="367"/>
      <c r="ANS87" s="367"/>
      <c r="ANT87" s="367"/>
      <c r="ANU87" s="367"/>
      <c r="ANV87" s="367"/>
      <c r="ANW87" s="367"/>
      <c r="ANX87" s="367"/>
      <c r="ANY87" s="367"/>
      <c r="ANZ87" s="367"/>
      <c r="AOA87" s="367"/>
      <c r="AOB87" s="367"/>
      <c r="AOC87" s="367"/>
      <c r="AOD87" s="367"/>
      <c r="AOE87" s="367"/>
      <c r="AOF87" s="367"/>
      <c r="AOG87" s="367"/>
      <c r="AOH87" s="367"/>
      <c r="AOI87" s="367"/>
      <c r="AOJ87" s="367"/>
      <c r="AOK87" s="367"/>
      <c r="AOL87" s="367"/>
      <c r="AOM87" s="367"/>
      <c r="AON87" s="367"/>
      <c r="AOO87" s="367"/>
      <c r="AOP87" s="367"/>
      <c r="AOQ87" s="367"/>
      <c r="AOR87" s="367"/>
      <c r="AOS87" s="367"/>
      <c r="AOT87" s="367"/>
      <c r="AOU87" s="367"/>
      <c r="AOV87" s="367"/>
      <c r="AOW87" s="367"/>
      <c r="AOX87" s="367"/>
      <c r="AOY87" s="367"/>
      <c r="AOZ87" s="367"/>
      <c r="APA87" s="367"/>
      <c r="APB87" s="367"/>
      <c r="APC87" s="367"/>
      <c r="APD87" s="367"/>
      <c r="APE87" s="367"/>
      <c r="APF87" s="367"/>
      <c r="APG87" s="367"/>
      <c r="APH87" s="367"/>
      <c r="API87" s="367"/>
      <c r="APJ87" s="367"/>
      <c r="APK87" s="367"/>
      <c r="APL87" s="367"/>
      <c r="APM87" s="367"/>
      <c r="APN87" s="367"/>
      <c r="APO87" s="367"/>
      <c r="APP87" s="367"/>
      <c r="APQ87" s="367"/>
      <c r="APR87" s="367"/>
      <c r="APS87" s="367"/>
      <c r="APT87" s="367"/>
      <c r="APU87" s="367"/>
      <c r="APV87" s="367"/>
      <c r="APW87" s="367"/>
      <c r="APX87" s="367"/>
      <c r="APY87" s="367"/>
      <c r="APZ87" s="367"/>
      <c r="AQA87" s="367"/>
      <c r="AQB87" s="367"/>
      <c r="AQC87" s="367"/>
      <c r="AQD87" s="367"/>
      <c r="AQE87" s="367"/>
      <c r="AQF87" s="367"/>
      <c r="AQG87" s="367"/>
      <c r="AQH87" s="367"/>
      <c r="AQI87" s="367"/>
      <c r="AQJ87" s="367"/>
      <c r="AQK87" s="367"/>
      <c r="AQL87" s="367"/>
      <c r="AQM87" s="367"/>
      <c r="AQN87" s="367"/>
      <c r="AQO87" s="367"/>
      <c r="AQP87" s="367"/>
      <c r="AQQ87" s="367"/>
      <c r="AQR87" s="367"/>
      <c r="AQS87" s="367"/>
      <c r="AQT87" s="367"/>
      <c r="AQU87" s="367"/>
      <c r="AQV87" s="367"/>
      <c r="AQW87" s="367"/>
      <c r="AQX87" s="367"/>
      <c r="AQY87" s="367"/>
      <c r="AQZ87" s="367"/>
      <c r="ARA87" s="367"/>
      <c r="ARB87" s="367"/>
      <c r="ARC87" s="367"/>
      <c r="ARD87" s="367"/>
      <c r="ARE87" s="367"/>
      <c r="ARF87" s="367"/>
      <c r="ARG87" s="367"/>
      <c r="ARH87" s="367"/>
      <c r="ARI87" s="367"/>
      <c r="ARJ87" s="367"/>
      <c r="ARK87" s="367"/>
      <c r="ARL87" s="367"/>
      <c r="ARM87" s="367"/>
      <c r="ARN87" s="367"/>
      <c r="ARO87" s="367"/>
      <c r="ARP87" s="367"/>
      <c r="ARQ87" s="367"/>
      <c r="ARR87" s="367"/>
      <c r="ARS87" s="367"/>
      <c r="ART87" s="367"/>
      <c r="ARU87" s="367"/>
      <c r="ARV87" s="367"/>
      <c r="ARW87" s="367"/>
      <c r="ARX87" s="367"/>
      <c r="ARY87" s="367"/>
      <c r="ARZ87" s="367"/>
      <c r="ASA87" s="367"/>
      <c r="ASB87" s="367"/>
      <c r="ASC87" s="367"/>
      <c r="ASD87" s="367"/>
      <c r="ASE87" s="367"/>
      <c r="ASF87" s="367"/>
      <c r="ASG87" s="367"/>
      <c r="ASH87" s="367"/>
      <c r="ASI87" s="367"/>
      <c r="ASJ87" s="367"/>
      <c r="ASK87" s="367"/>
      <c r="ASL87" s="367"/>
      <c r="ASM87" s="367"/>
      <c r="ASN87" s="367"/>
      <c r="ASO87" s="367"/>
      <c r="ASP87" s="367"/>
      <c r="ASQ87" s="367"/>
      <c r="ASR87" s="367"/>
      <c r="ASS87" s="367"/>
      <c r="AST87" s="367"/>
      <c r="ASU87" s="367"/>
      <c r="ASV87" s="367"/>
      <c r="ASW87" s="367"/>
      <c r="ASX87" s="367"/>
      <c r="ASY87" s="367"/>
      <c r="ASZ87" s="367"/>
      <c r="ATA87" s="367"/>
      <c r="ATB87" s="367"/>
      <c r="ATC87" s="367"/>
      <c r="ATD87" s="367"/>
    </row>
    <row r="88" spans="1:1200">
      <c r="A88" s="271">
        <v>7</v>
      </c>
      <c r="B88" s="271">
        <v>3</v>
      </c>
      <c r="C88" s="178" t="s">
        <v>1533</v>
      </c>
      <c r="D88" s="271">
        <v>2004</v>
      </c>
      <c r="E88" s="272" t="s">
        <v>1534</v>
      </c>
      <c r="F88" s="271" t="s">
        <v>1049</v>
      </c>
      <c r="G88" s="178" t="s">
        <v>712</v>
      </c>
      <c r="H88" s="178" t="s">
        <v>990</v>
      </c>
      <c r="I88" s="178" t="str">
        <f>VLOOKUP(G88,Příjmení!$A$1:$B$999,2,FALSE)</f>
        <v>Suché</v>
      </c>
      <c r="J88" s="178" t="str">
        <f>VLOOKUP(H88,Jména!$A$1:$B$997,2,FALSE)</f>
        <v>Petře</v>
      </c>
      <c r="K88" s="179" t="s">
        <v>1535</v>
      </c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  <c r="BG88" s="367"/>
      <c r="BH88" s="367"/>
      <c r="BI88" s="367"/>
      <c r="BJ88" s="367"/>
      <c r="BK88" s="367"/>
      <c r="BL88" s="367"/>
      <c r="BM88" s="367"/>
      <c r="BN88" s="367"/>
      <c r="BO88" s="367"/>
      <c r="BP88" s="367"/>
      <c r="BQ88" s="367"/>
      <c r="BR88" s="367"/>
      <c r="BS88" s="367"/>
      <c r="BT88" s="367"/>
      <c r="BU88" s="367"/>
      <c r="BV88" s="367"/>
      <c r="BW88" s="367"/>
      <c r="BX88" s="367"/>
      <c r="BY88" s="367"/>
      <c r="BZ88" s="367"/>
      <c r="CA88" s="367"/>
      <c r="CB88" s="367"/>
      <c r="CC88" s="367"/>
      <c r="CD88" s="367"/>
      <c r="CE88" s="367"/>
      <c r="CF88" s="367"/>
      <c r="CG88" s="367"/>
      <c r="CH88" s="367"/>
      <c r="CI88" s="367"/>
      <c r="CJ88" s="367"/>
      <c r="CK88" s="367"/>
      <c r="CL88" s="367"/>
      <c r="CM88" s="367"/>
      <c r="CN88" s="367"/>
      <c r="CO88" s="367"/>
      <c r="CP88" s="367"/>
      <c r="CQ88" s="367"/>
      <c r="CR88" s="367"/>
      <c r="CS88" s="367"/>
      <c r="CT88" s="367"/>
      <c r="CU88" s="367"/>
      <c r="CV88" s="367"/>
      <c r="CW88" s="367"/>
      <c r="CX88" s="367"/>
      <c r="CY88" s="367"/>
      <c r="CZ88" s="367"/>
      <c r="DA88" s="367"/>
      <c r="DB88" s="367"/>
      <c r="DC88" s="367"/>
      <c r="DD88" s="367"/>
      <c r="DE88" s="367"/>
      <c r="DF88" s="367"/>
      <c r="DG88" s="367"/>
      <c r="DH88" s="367"/>
      <c r="DI88" s="367"/>
      <c r="DJ88" s="367"/>
      <c r="DK88" s="367"/>
      <c r="DL88" s="367"/>
      <c r="DM88" s="367"/>
      <c r="DN88" s="367"/>
      <c r="DO88" s="367"/>
      <c r="DP88" s="367"/>
      <c r="DQ88" s="367"/>
      <c r="DR88" s="367"/>
      <c r="DS88" s="367"/>
      <c r="DT88" s="367"/>
      <c r="DU88" s="367"/>
      <c r="DV88" s="367"/>
      <c r="DW88" s="367"/>
      <c r="DX88" s="367"/>
      <c r="DY88" s="367"/>
      <c r="DZ88" s="367"/>
      <c r="EA88" s="367"/>
      <c r="EB88" s="367"/>
      <c r="EC88" s="367"/>
      <c r="ED88" s="367"/>
      <c r="EE88" s="367"/>
      <c r="EF88" s="367"/>
      <c r="EG88" s="367"/>
      <c r="EH88" s="367"/>
      <c r="EI88" s="367"/>
      <c r="EJ88" s="367"/>
      <c r="EK88" s="367"/>
      <c r="EL88" s="367"/>
      <c r="EM88" s="367"/>
      <c r="EN88" s="367"/>
      <c r="EO88" s="367"/>
      <c r="EP88" s="367"/>
      <c r="EQ88" s="367"/>
      <c r="ER88" s="367"/>
      <c r="ES88" s="367"/>
      <c r="ET88" s="367"/>
      <c r="EU88" s="367"/>
      <c r="EV88" s="367"/>
      <c r="EW88" s="367"/>
      <c r="EX88" s="367"/>
      <c r="EY88" s="367"/>
      <c r="EZ88" s="367"/>
      <c r="FA88" s="367"/>
      <c r="FB88" s="367"/>
      <c r="FC88" s="367"/>
      <c r="FD88" s="367"/>
      <c r="FE88" s="367"/>
      <c r="FF88" s="367"/>
      <c r="FG88" s="367"/>
      <c r="FH88" s="367"/>
      <c r="FI88" s="367"/>
      <c r="FJ88" s="367"/>
      <c r="FK88" s="367"/>
      <c r="FL88" s="367"/>
      <c r="FM88" s="367"/>
      <c r="FN88" s="367"/>
      <c r="FO88" s="367"/>
      <c r="FP88" s="367"/>
      <c r="FQ88" s="367"/>
      <c r="FR88" s="367"/>
      <c r="FS88" s="367"/>
      <c r="FT88" s="367"/>
      <c r="FU88" s="367"/>
      <c r="FV88" s="367"/>
      <c r="FW88" s="367"/>
      <c r="FX88" s="367"/>
      <c r="FY88" s="367"/>
      <c r="FZ88" s="367"/>
      <c r="GA88" s="367"/>
      <c r="GB88" s="367"/>
      <c r="GC88" s="367"/>
      <c r="GD88" s="367"/>
      <c r="GE88" s="367"/>
      <c r="GF88" s="367"/>
      <c r="GG88" s="367"/>
      <c r="GH88" s="367"/>
      <c r="GI88" s="367"/>
      <c r="GJ88" s="367"/>
      <c r="GK88" s="367"/>
      <c r="GL88" s="367"/>
      <c r="GM88" s="367"/>
      <c r="GN88" s="367"/>
      <c r="GO88" s="367"/>
      <c r="GP88" s="367"/>
      <c r="GQ88" s="367"/>
      <c r="GR88" s="367"/>
      <c r="GS88" s="367"/>
      <c r="GT88" s="367"/>
      <c r="GU88" s="367"/>
      <c r="GV88" s="367"/>
      <c r="GW88" s="367"/>
      <c r="GX88" s="367"/>
      <c r="GY88" s="367"/>
      <c r="GZ88" s="367"/>
      <c r="HA88" s="367"/>
      <c r="HB88" s="367"/>
      <c r="HC88" s="367"/>
      <c r="HD88" s="367"/>
      <c r="HE88" s="367"/>
      <c r="HF88" s="367"/>
      <c r="HG88" s="367"/>
      <c r="HH88" s="367"/>
      <c r="HI88" s="367"/>
      <c r="HJ88" s="367"/>
      <c r="HK88" s="367"/>
      <c r="HL88" s="367"/>
      <c r="HM88" s="367"/>
      <c r="HN88" s="367"/>
      <c r="HO88" s="367"/>
      <c r="HP88" s="367"/>
      <c r="HQ88" s="367"/>
      <c r="HR88" s="367"/>
      <c r="HS88" s="367"/>
      <c r="HT88" s="367"/>
      <c r="HU88" s="367"/>
      <c r="HV88" s="367"/>
      <c r="HW88" s="367"/>
      <c r="HX88" s="367"/>
      <c r="HY88" s="367"/>
      <c r="HZ88" s="367"/>
      <c r="IA88" s="367"/>
      <c r="IB88" s="367"/>
      <c r="IC88" s="367"/>
      <c r="ID88" s="367"/>
      <c r="IE88" s="367"/>
      <c r="IF88" s="367"/>
      <c r="IG88" s="367"/>
      <c r="IH88" s="367"/>
      <c r="II88" s="367"/>
      <c r="IJ88" s="367"/>
      <c r="IK88" s="367"/>
      <c r="IL88" s="367"/>
      <c r="IM88" s="367"/>
      <c r="IN88" s="367"/>
      <c r="IO88" s="367"/>
      <c r="IP88" s="367"/>
      <c r="IQ88" s="367"/>
      <c r="IR88" s="367"/>
      <c r="IS88" s="367"/>
      <c r="IT88" s="367"/>
      <c r="IU88" s="367"/>
      <c r="IV88" s="367"/>
      <c r="IW88" s="367"/>
      <c r="IX88" s="367"/>
      <c r="IY88" s="367"/>
      <c r="IZ88" s="367"/>
      <c r="JA88" s="367"/>
      <c r="JB88" s="367"/>
      <c r="JC88" s="367"/>
      <c r="JD88" s="367"/>
      <c r="JE88" s="367"/>
      <c r="JF88" s="367"/>
      <c r="JG88" s="367"/>
      <c r="JH88" s="367"/>
      <c r="JI88" s="367"/>
      <c r="JJ88" s="367"/>
      <c r="JK88" s="367"/>
      <c r="JL88" s="367"/>
      <c r="JM88" s="367"/>
      <c r="JN88" s="367"/>
      <c r="JO88" s="367"/>
      <c r="JP88" s="367"/>
      <c r="JQ88" s="367"/>
      <c r="JR88" s="367"/>
      <c r="JS88" s="367"/>
      <c r="JT88" s="367"/>
      <c r="JU88" s="367"/>
      <c r="JV88" s="367"/>
      <c r="JW88" s="367"/>
      <c r="JX88" s="367"/>
      <c r="JY88" s="367"/>
      <c r="JZ88" s="367"/>
      <c r="KA88" s="367"/>
      <c r="KB88" s="367"/>
      <c r="KC88" s="367"/>
      <c r="KD88" s="367"/>
      <c r="KE88" s="367"/>
      <c r="KF88" s="367"/>
      <c r="KG88" s="367"/>
      <c r="KH88" s="367"/>
      <c r="KI88" s="367"/>
      <c r="KJ88" s="367"/>
      <c r="KK88" s="367"/>
      <c r="KL88" s="367"/>
      <c r="KM88" s="367"/>
      <c r="KN88" s="367"/>
      <c r="KO88" s="367"/>
      <c r="KP88" s="367"/>
      <c r="KQ88" s="367"/>
      <c r="KR88" s="367"/>
      <c r="KS88" s="367"/>
      <c r="KT88" s="367"/>
      <c r="KU88" s="367"/>
      <c r="KV88" s="367"/>
      <c r="KW88" s="367"/>
      <c r="KX88" s="367"/>
      <c r="KY88" s="367"/>
      <c r="KZ88" s="367"/>
      <c r="LA88" s="367"/>
      <c r="LB88" s="367"/>
      <c r="LC88" s="367"/>
      <c r="LD88" s="367"/>
      <c r="LE88" s="367"/>
      <c r="LF88" s="367"/>
      <c r="LG88" s="367"/>
      <c r="LH88" s="367"/>
      <c r="LI88" s="367"/>
      <c r="LJ88" s="367"/>
      <c r="LK88" s="367"/>
      <c r="LL88" s="367"/>
      <c r="LM88" s="367"/>
      <c r="LN88" s="367"/>
      <c r="LO88" s="367"/>
      <c r="LP88" s="367"/>
      <c r="LQ88" s="367"/>
      <c r="LR88" s="367"/>
      <c r="LS88" s="367"/>
      <c r="LT88" s="367"/>
      <c r="LU88" s="367"/>
      <c r="LV88" s="367"/>
      <c r="LW88" s="367"/>
      <c r="LX88" s="367"/>
      <c r="LY88" s="367"/>
      <c r="LZ88" s="367"/>
      <c r="MA88" s="367"/>
      <c r="MB88" s="367"/>
      <c r="MC88" s="367"/>
      <c r="MD88" s="367"/>
      <c r="ME88" s="367"/>
      <c r="MF88" s="367"/>
      <c r="MG88" s="367"/>
      <c r="MH88" s="367"/>
      <c r="MI88" s="367"/>
      <c r="MJ88" s="367"/>
      <c r="MK88" s="367"/>
      <c r="ML88" s="367"/>
      <c r="MM88" s="367"/>
      <c r="MN88" s="367"/>
      <c r="MO88" s="367"/>
      <c r="MP88" s="367"/>
      <c r="MQ88" s="367"/>
      <c r="MR88" s="367"/>
      <c r="MS88" s="367"/>
      <c r="MT88" s="367"/>
      <c r="MU88" s="367"/>
      <c r="MV88" s="367"/>
      <c r="MW88" s="367"/>
      <c r="MX88" s="367"/>
      <c r="MY88" s="367"/>
      <c r="MZ88" s="367"/>
      <c r="NA88" s="367"/>
      <c r="NB88" s="367"/>
      <c r="NC88" s="367"/>
      <c r="ND88" s="367"/>
      <c r="NE88" s="367"/>
      <c r="NF88" s="367"/>
      <c r="NG88" s="367"/>
      <c r="NH88" s="367"/>
      <c r="NI88" s="367"/>
      <c r="NJ88" s="367"/>
      <c r="NK88" s="367"/>
      <c r="NL88" s="367"/>
      <c r="NM88" s="367"/>
      <c r="NN88" s="367"/>
      <c r="NO88" s="367"/>
      <c r="NP88" s="367"/>
      <c r="NQ88" s="367"/>
      <c r="NR88" s="367"/>
      <c r="NS88" s="367"/>
      <c r="NT88" s="367"/>
      <c r="NU88" s="367"/>
      <c r="NV88" s="367"/>
      <c r="NW88" s="367"/>
      <c r="NX88" s="367"/>
      <c r="NY88" s="367"/>
      <c r="NZ88" s="367"/>
      <c r="OA88" s="367"/>
      <c r="OB88" s="367"/>
      <c r="OC88" s="367"/>
      <c r="OD88" s="367"/>
      <c r="OE88" s="367"/>
      <c r="OF88" s="367"/>
      <c r="OG88" s="367"/>
      <c r="OH88" s="367"/>
      <c r="OI88" s="367"/>
      <c r="OJ88" s="367"/>
      <c r="OK88" s="367"/>
      <c r="OL88" s="367"/>
      <c r="OM88" s="367"/>
      <c r="ON88" s="367"/>
      <c r="OO88" s="367"/>
      <c r="OP88" s="367"/>
      <c r="OQ88" s="367"/>
      <c r="OR88" s="367"/>
      <c r="OS88" s="367"/>
      <c r="OT88" s="367"/>
      <c r="OU88" s="367"/>
      <c r="OV88" s="367"/>
      <c r="OW88" s="367"/>
      <c r="OX88" s="367"/>
      <c r="OY88" s="367"/>
      <c r="OZ88" s="367"/>
      <c r="PA88" s="367"/>
      <c r="PB88" s="367"/>
      <c r="PC88" s="367"/>
      <c r="PD88" s="367"/>
      <c r="PE88" s="367"/>
      <c r="PF88" s="367"/>
      <c r="PG88" s="367"/>
      <c r="PH88" s="367"/>
      <c r="PI88" s="367"/>
      <c r="PJ88" s="367"/>
      <c r="PK88" s="367"/>
      <c r="PL88" s="367"/>
      <c r="PM88" s="367"/>
      <c r="PN88" s="367"/>
      <c r="PO88" s="367"/>
      <c r="PP88" s="367"/>
      <c r="PQ88" s="367"/>
      <c r="PR88" s="367"/>
      <c r="PS88" s="367"/>
      <c r="PT88" s="367"/>
      <c r="PU88" s="367"/>
      <c r="PV88" s="367"/>
      <c r="PW88" s="367"/>
      <c r="PX88" s="367"/>
      <c r="PY88" s="367"/>
      <c r="PZ88" s="367"/>
      <c r="QA88" s="367"/>
      <c r="QB88" s="367"/>
      <c r="QC88" s="367"/>
      <c r="QD88" s="367"/>
      <c r="QE88" s="367"/>
      <c r="QF88" s="367"/>
      <c r="QG88" s="367"/>
      <c r="QH88" s="367"/>
      <c r="QI88" s="367"/>
      <c r="QJ88" s="367"/>
      <c r="QK88" s="367"/>
      <c r="QL88" s="367"/>
      <c r="QM88" s="367"/>
      <c r="QN88" s="367"/>
      <c r="QO88" s="367"/>
      <c r="QP88" s="367"/>
      <c r="QQ88" s="367"/>
      <c r="QR88" s="367"/>
      <c r="QS88" s="367"/>
      <c r="QT88" s="367"/>
      <c r="QU88" s="367"/>
      <c r="QV88" s="367"/>
      <c r="QW88" s="367"/>
      <c r="QX88" s="367"/>
      <c r="QY88" s="367"/>
      <c r="QZ88" s="367"/>
      <c r="RA88" s="367"/>
      <c r="RB88" s="367"/>
      <c r="RC88" s="367"/>
      <c r="RD88" s="367"/>
      <c r="RE88" s="367"/>
      <c r="RF88" s="367"/>
      <c r="RG88" s="367"/>
      <c r="RH88" s="367"/>
      <c r="RI88" s="367"/>
      <c r="RJ88" s="367"/>
      <c r="RK88" s="367"/>
      <c r="RL88" s="367"/>
      <c r="RM88" s="367"/>
      <c r="RN88" s="367"/>
      <c r="RO88" s="367"/>
      <c r="RP88" s="367"/>
      <c r="RQ88" s="367"/>
      <c r="RR88" s="367"/>
      <c r="RS88" s="367"/>
      <c r="RT88" s="367"/>
      <c r="RU88" s="367"/>
      <c r="RV88" s="367"/>
      <c r="RW88" s="367"/>
      <c r="RX88" s="367"/>
      <c r="RY88" s="367"/>
      <c r="RZ88" s="367"/>
      <c r="SA88" s="367"/>
      <c r="SB88" s="367"/>
      <c r="SC88" s="367"/>
      <c r="SD88" s="367"/>
      <c r="SE88" s="367"/>
      <c r="SF88" s="367"/>
      <c r="SG88" s="367"/>
      <c r="SH88" s="367"/>
      <c r="SI88" s="367"/>
      <c r="SJ88" s="367"/>
      <c r="SK88" s="367"/>
      <c r="SL88" s="367"/>
      <c r="SM88" s="367"/>
      <c r="SN88" s="367"/>
      <c r="SO88" s="367"/>
      <c r="SP88" s="367"/>
      <c r="SQ88" s="367"/>
      <c r="SR88" s="367"/>
      <c r="SS88" s="367"/>
      <c r="ST88" s="367"/>
      <c r="SU88" s="367"/>
      <c r="SV88" s="367"/>
      <c r="SW88" s="367"/>
      <c r="SX88" s="367"/>
      <c r="SY88" s="367"/>
      <c r="SZ88" s="367"/>
      <c r="TA88" s="367"/>
      <c r="TB88" s="367"/>
      <c r="TC88" s="367"/>
      <c r="TD88" s="367"/>
      <c r="TE88" s="367"/>
      <c r="TF88" s="367"/>
      <c r="TG88" s="367"/>
      <c r="TH88" s="367"/>
      <c r="TI88" s="367"/>
      <c r="TJ88" s="367"/>
      <c r="TK88" s="367"/>
      <c r="TL88" s="367"/>
      <c r="TM88" s="367"/>
      <c r="TN88" s="367"/>
      <c r="TO88" s="367"/>
      <c r="TP88" s="367"/>
      <c r="TQ88" s="367"/>
      <c r="TR88" s="367"/>
      <c r="TS88" s="367"/>
      <c r="TT88" s="367"/>
      <c r="TU88" s="367"/>
      <c r="TV88" s="367"/>
      <c r="TW88" s="367"/>
      <c r="TX88" s="367"/>
      <c r="TY88" s="367"/>
      <c r="TZ88" s="367"/>
      <c r="UA88" s="367"/>
      <c r="UB88" s="367"/>
      <c r="UC88" s="367"/>
      <c r="UD88" s="367"/>
      <c r="UE88" s="367"/>
      <c r="UF88" s="367"/>
      <c r="UG88" s="367"/>
      <c r="UH88" s="367"/>
      <c r="UI88" s="367"/>
      <c r="UJ88" s="367"/>
      <c r="UK88" s="367"/>
      <c r="UL88" s="367"/>
      <c r="UM88" s="367"/>
      <c r="UN88" s="367"/>
      <c r="UO88" s="367"/>
      <c r="UP88" s="367"/>
      <c r="UQ88" s="367"/>
      <c r="UR88" s="367"/>
      <c r="US88" s="367"/>
      <c r="UT88" s="367"/>
      <c r="UU88" s="367"/>
      <c r="UV88" s="367"/>
      <c r="UW88" s="367"/>
      <c r="UX88" s="367"/>
      <c r="UY88" s="367"/>
      <c r="UZ88" s="367"/>
      <c r="VA88" s="367"/>
      <c r="VB88" s="367"/>
      <c r="VC88" s="367"/>
      <c r="VD88" s="367"/>
      <c r="VE88" s="367"/>
      <c r="VF88" s="367"/>
      <c r="VG88" s="367"/>
      <c r="VH88" s="367"/>
      <c r="VI88" s="367"/>
      <c r="VJ88" s="367"/>
      <c r="VK88" s="367"/>
      <c r="VL88" s="367"/>
      <c r="VM88" s="367"/>
      <c r="VN88" s="367"/>
      <c r="VO88" s="367"/>
      <c r="VP88" s="367"/>
      <c r="VQ88" s="367"/>
      <c r="VR88" s="367"/>
      <c r="VS88" s="367"/>
      <c r="VT88" s="367"/>
      <c r="VU88" s="367"/>
      <c r="VV88" s="367"/>
      <c r="VW88" s="367"/>
      <c r="VX88" s="367"/>
      <c r="VY88" s="367"/>
      <c r="VZ88" s="367"/>
      <c r="WA88" s="367"/>
      <c r="WB88" s="367"/>
      <c r="WC88" s="367"/>
      <c r="WD88" s="367"/>
      <c r="WE88" s="367"/>
      <c r="WF88" s="367"/>
      <c r="WG88" s="367"/>
      <c r="WH88" s="367"/>
      <c r="WI88" s="367"/>
      <c r="WJ88" s="367"/>
      <c r="WK88" s="367"/>
      <c r="WL88" s="367"/>
      <c r="WM88" s="367"/>
      <c r="WN88" s="367"/>
      <c r="WO88" s="367"/>
      <c r="WP88" s="367"/>
      <c r="WQ88" s="367"/>
      <c r="WR88" s="367"/>
      <c r="WS88" s="367"/>
      <c r="WT88" s="367"/>
      <c r="WU88" s="367"/>
      <c r="WV88" s="367"/>
      <c r="WW88" s="367"/>
      <c r="WX88" s="367"/>
      <c r="WY88" s="367"/>
      <c r="WZ88" s="367"/>
      <c r="XA88" s="367"/>
      <c r="XB88" s="367"/>
      <c r="XC88" s="367"/>
      <c r="XD88" s="367"/>
      <c r="XE88" s="367"/>
      <c r="XF88" s="367"/>
      <c r="XG88" s="367"/>
      <c r="XH88" s="367"/>
      <c r="XI88" s="367"/>
      <c r="XJ88" s="367"/>
      <c r="XK88" s="367"/>
      <c r="XL88" s="367"/>
      <c r="XM88" s="367"/>
      <c r="XN88" s="367"/>
      <c r="XO88" s="367"/>
      <c r="XP88" s="367"/>
      <c r="XQ88" s="367"/>
      <c r="XR88" s="367"/>
      <c r="XS88" s="367"/>
      <c r="XT88" s="367"/>
      <c r="XU88" s="367"/>
      <c r="XV88" s="367"/>
      <c r="XW88" s="367"/>
      <c r="XX88" s="367"/>
      <c r="XY88" s="367"/>
      <c r="XZ88" s="367"/>
      <c r="YA88" s="367"/>
      <c r="YB88" s="367"/>
      <c r="YC88" s="367"/>
      <c r="YD88" s="367"/>
      <c r="YE88" s="367"/>
      <c r="YF88" s="367"/>
      <c r="YG88" s="367"/>
      <c r="YH88" s="367"/>
      <c r="YI88" s="367"/>
      <c r="YJ88" s="367"/>
      <c r="YK88" s="367"/>
      <c r="YL88" s="367"/>
      <c r="YM88" s="367"/>
      <c r="YN88" s="367"/>
      <c r="YO88" s="367"/>
      <c r="YP88" s="367"/>
      <c r="YQ88" s="367"/>
      <c r="YR88" s="367"/>
      <c r="YS88" s="367"/>
      <c r="YT88" s="367"/>
      <c r="YU88" s="367"/>
      <c r="YV88" s="367"/>
      <c r="YW88" s="367"/>
      <c r="YX88" s="367"/>
      <c r="YY88" s="367"/>
      <c r="YZ88" s="367"/>
      <c r="ZA88" s="367"/>
      <c r="ZB88" s="367"/>
      <c r="ZC88" s="367"/>
      <c r="ZD88" s="367"/>
      <c r="ZE88" s="367"/>
      <c r="ZF88" s="367"/>
      <c r="ZG88" s="367"/>
      <c r="ZH88" s="367"/>
      <c r="ZI88" s="367"/>
      <c r="ZJ88" s="367"/>
      <c r="ZK88" s="367"/>
      <c r="ZL88" s="367"/>
      <c r="ZM88" s="367"/>
      <c r="ZN88" s="367"/>
      <c r="ZO88" s="367"/>
      <c r="ZP88" s="367"/>
      <c r="ZQ88" s="367"/>
      <c r="ZR88" s="367"/>
      <c r="ZS88" s="367"/>
      <c r="ZT88" s="367"/>
      <c r="ZU88" s="367"/>
      <c r="ZV88" s="367"/>
      <c r="ZW88" s="367"/>
      <c r="ZX88" s="367"/>
      <c r="ZY88" s="367"/>
      <c r="ZZ88" s="367"/>
      <c r="AAA88" s="367"/>
      <c r="AAB88" s="367"/>
      <c r="AAC88" s="367"/>
      <c r="AAD88" s="367"/>
      <c r="AAE88" s="367"/>
      <c r="AAF88" s="367"/>
      <c r="AAG88" s="367"/>
      <c r="AAH88" s="367"/>
      <c r="AAI88" s="367"/>
      <c r="AAJ88" s="367"/>
      <c r="AAK88" s="367"/>
      <c r="AAL88" s="367"/>
      <c r="AAM88" s="367"/>
      <c r="AAN88" s="367"/>
      <c r="AAO88" s="367"/>
      <c r="AAP88" s="367"/>
      <c r="AAQ88" s="367"/>
      <c r="AAR88" s="367"/>
      <c r="AAS88" s="367"/>
      <c r="AAT88" s="367"/>
      <c r="AAU88" s="367"/>
      <c r="AAV88" s="367"/>
      <c r="AAW88" s="367"/>
      <c r="AAX88" s="367"/>
      <c r="AAY88" s="367"/>
      <c r="AAZ88" s="367"/>
      <c r="ABA88" s="367"/>
      <c r="ABB88" s="367"/>
      <c r="ABC88" s="367"/>
      <c r="ABD88" s="367"/>
      <c r="ABE88" s="367"/>
      <c r="ABF88" s="367"/>
      <c r="ABG88" s="367"/>
      <c r="ABH88" s="367"/>
      <c r="ABI88" s="367"/>
      <c r="ABJ88" s="367"/>
      <c r="ABK88" s="367"/>
      <c r="ABL88" s="367"/>
      <c r="ABM88" s="367"/>
      <c r="ABN88" s="367"/>
      <c r="ABO88" s="367"/>
      <c r="ABP88" s="367"/>
      <c r="ABQ88" s="367"/>
      <c r="ABR88" s="367"/>
      <c r="ABS88" s="367"/>
      <c r="ABT88" s="367"/>
      <c r="ABU88" s="367"/>
      <c r="ABV88" s="367"/>
      <c r="ABW88" s="367"/>
      <c r="ABX88" s="367"/>
      <c r="ABY88" s="367"/>
      <c r="ABZ88" s="367"/>
      <c r="ACA88" s="367"/>
      <c r="ACB88" s="367"/>
      <c r="ACC88" s="367"/>
      <c r="ACD88" s="367"/>
      <c r="ACE88" s="367"/>
      <c r="ACF88" s="367"/>
      <c r="ACG88" s="367"/>
      <c r="ACH88" s="367"/>
      <c r="ACI88" s="367"/>
      <c r="ACJ88" s="367"/>
      <c r="ACK88" s="367"/>
      <c r="ACL88" s="367"/>
      <c r="ACM88" s="367"/>
      <c r="ACN88" s="367"/>
      <c r="ACO88" s="367"/>
      <c r="ACP88" s="367"/>
      <c r="ACQ88" s="367"/>
      <c r="ACR88" s="367"/>
      <c r="ACS88" s="367"/>
      <c r="ACT88" s="367"/>
      <c r="ACU88" s="367"/>
      <c r="ACV88" s="367"/>
      <c r="ACW88" s="367"/>
      <c r="ACX88" s="367"/>
      <c r="ACY88" s="367"/>
      <c r="ACZ88" s="367"/>
      <c r="ADA88" s="367"/>
      <c r="ADB88" s="367"/>
      <c r="ADC88" s="367"/>
      <c r="ADD88" s="367"/>
      <c r="ADE88" s="367"/>
      <c r="ADF88" s="367"/>
      <c r="ADG88" s="367"/>
      <c r="ADH88" s="367"/>
      <c r="ADI88" s="367"/>
      <c r="ADJ88" s="367"/>
      <c r="ADK88" s="367"/>
      <c r="ADL88" s="367"/>
      <c r="ADM88" s="367"/>
      <c r="ADN88" s="367"/>
      <c r="ADO88" s="367"/>
      <c r="ADP88" s="367"/>
      <c r="ADQ88" s="367"/>
      <c r="ADR88" s="367"/>
      <c r="ADS88" s="367"/>
      <c r="ADT88" s="367"/>
      <c r="ADU88" s="367"/>
      <c r="ADV88" s="367"/>
      <c r="ADW88" s="367"/>
      <c r="ADX88" s="367"/>
      <c r="ADY88" s="367"/>
      <c r="ADZ88" s="367"/>
      <c r="AEA88" s="367"/>
      <c r="AEB88" s="367"/>
      <c r="AEC88" s="367"/>
      <c r="AED88" s="367"/>
      <c r="AEE88" s="367"/>
      <c r="AEF88" s="367"/>
      <c r="AEG88" s="367"/>
      <c r="AEH88" s="367"/>
      <c r="AEI88" s="367"/>
      <c r="AEJ88" s="367"/>
      <c r="AEK88" s="367"/>
      <c r="AEL88" s="367"/>
      <c r="AEM88" s="367"/>
      <c r="AEN88" s="367"/>
      <c r="AEO88" s="367"/>
      <c r="AEP88" s="367"/>
      <c r="AEQ88" s="367"/>
      <c r="AER88" s="367"/>
      <c r="AES88" s="367"/>
      <c r="AET88" s="367"/>
      <c r="AEU88" s="367"/>
      <c r="AEV88" s="367"/>
      <c r="AEW88" s="367"/>
      <c r="AEX88" s="367"/>
      <c r="AEY88" s="367"/>
      <c r="AEZ88" s="367"/>
      <c r="AFA88" s="367"/>
      <c r="AFB88" s="367"/>
      <c r="AFC88" s="367"/>
      <c r="AFD88" s="367"/>
      <c r="AFE88" s="367"/>
      <c r="AFF88" s="367"/>
      <c r="AFG88" s="367"/>
      <c r="AFH88" s="367"/>
      <c r="AFI88" s="367"/>
      <c r="AFJ88" s="367"/>
      <c r="AFK88" s="367"/>
      <c r="AFL88" s="367"/>
      <c r="AFM88" s="367"/>
      <c r="AFN88" s="367"/>
      <c r="AFO88" s="367"/>
      <c r="AFP88" s="367"/>
      <c r="AFQ88" s="367"/>
      <c r="AFR88" s="367"/>
      <c r="AFS88" s="367"/>
      <c r="AFT88" s="367"/>
      <c r="AFU88" s="367"/>
      <c r="AFV88" s="367"/>
      <c r="AFW88" s="367"/>
      <c r="AFX88" s="367"/>
      <c r="AFY88" s="367"/>
      <c r="AFZ88" s="367"/>
      <c r="AGA88" s="367"/>
      <c r="AGB88" s="367"/>
      <c r="AGC88" s="367"/>
      <c r="AGD88" s="367"/>
      <c r="AGE88" s="367"/>
      <c r="AGF88" s="367"/>
      <c r="AGG88" s="367"/>
      <c r="AGH88" s="367"/>
      <c r="AGI88" s="367"/>
      <c r="AGJ88" s="367"/>
      <c r="AGK88" s="367"/>
      <c r="AGL88" s="367"/>
      <c r="AGM88" s="367"/>
      <c r="AGN88" s="367"/>
      <c r="AGO88" s="367"/>
      <c r="AGP88" s="367"/>
      <c r="AGQ88" s="367"/>
      <c r="AGR88" s="367"/>
      <c r="AGS88" s="367"/>
      <c r="AGT88" s="367"/>
      <c r="AGU88" s="367"/>
      <c r="AGV88" s="367"/>
      <c r="AGW88" s="367"/>
      <c r="AGX88" s="367"/>
      <c r="AGY88" s="367"/>
      <c r="AGZ88" s="367"/>
      <c r="AHA88" s="367"/>
      <c r="AHB88" s="367"/>
      <c r="AHC88" s="367"/>
      <c r="AHD88" s="367"/>
      <c r="AHE88" s="367"/>
      <c r="AHF88" s="367"/>
      <c r="AHG88" s="367"/>
      <c r="AHH88" s="367"/>
      <c r="AHI88" s="367"/>
      <c r="AHJ88" s="367"/>
      <c r="AHK88" s="367"/>
      <c r="AHL88" s="367"/>
      <c r="AHM88" s="367"/>
      <c r="AHN88" s="367"/>
      <c r="AHO88" s="367"/>
      <c r="AHP88" s="367"/>
      <c r="AHQ88" s="367"/>
      <c r="AHR88" s="367"/>
      <c r="AHS88" s="367"/>
      <c r="AHT88" s="367"/>
      <c r="AHU88" s="367"/>
      <c r="AHV88" s="367"/>
      <c r="AHW88" s="367"/>
      <c r="AHX88" s="367"/>
      <c r="AHY88" s="367"/>
      <c r="AHZ88" s="367"/>
      <c r="AIA88" s="367"/>
      <c r="AIB88" s="367"/>
      <c r="AIC88" s="367"/>
      <c r="AID88" s="367"/>
      <c r="AIE88" s="367"/>
      <c r="AIF88" s="367"/>
      <c r="AIG88" s="367"/>
      <c r="AIH88" s="367"/>
      <c r="AII88" s="367"/>
      <c r="AIJ88" s="367"/>
      <c r="AIK88" s="367"/>
      <c r="AIL88" s="367"/>
      <c r="AIM88" s="367"/>
      <c r="AIN88" s="367"/>
      <c r="AIO88" s="367"/>
      <c r="AIP88" s="367"/>
      <c r="AIQ88" s="367"/>
      <c r="AIR88" s="367"/>
      <c r="AIS88" s="367"/>
      <c r="AIT88" s="367"/>
      <c r="AIU88" s="367"/>
      <c r="AIV88" s="367"/>
      <c r="AIW88" s="367"/>
      <c r="AIX88" s="367"/>
      <c r="AIY88" s="367"/>
      <c r="AIZ88" s="367"/>
      <c r="AJA88" s="367"/>
      <c r="AJB88" s="367"/>
      <c r="AJC88" s="367"/>
      <c r="AJD88" s="367"/>
      <c r="AJE88" s="367"/>
      <c r="AJF88" s="367"/>
      <c r="AJG88" s="367"/>
      <c r="AJH88" s="367"/>
      <c r="AJI88" s="367"/>
      <c r="AJJ88" s="367"/>
      <c r="AJK88" s="367"/>
      <c r="AJL88" s="367"/>
      <c r="AJM88" s="367"/>
      <c r="AJN88" s="367"/>
      <c r="AJO88" s="367"/>
      <c r="AJP88" s="367"/>
      <c r="AJQ88" s="367"/>
      <c r="AJR88" s="367"/>
      <c r="AJS88" s="367"/>
      <c r="AJT88" s="367"/>
      <c r="AJU88" s="367"/>
      <c r="AJV88" s="367"/>
      <c r="AJW88" s="367"/>
      <c r="AJX88" s="367"/>
      <c r="AJY88" s="367"/>
      <c r="AJZ88" s="367"/>
      <c r="AKA88" s="367"/>
      <c r="AKB88" s="367"/>
      <c r="AKC88" s="367"/>
      <c r="AKD88" s="367"/>
      <c r="AKE88" s="367"/>
      <c r="AKF88" s="367"/>
      <c r="AKG88" s="367"/>
      <c r="AKH88" s="367"/>
      <c r="AKI88" s="367"/>
      <c r="AKJ88" s="367"/>
      <c r="AKK88" s="367"/>
      <c r="AKL88" s="367"/>
      <c r="AKM88" s="367"/>
      <c r="AKN88" s="367"/>
      <c r="AKO88" s="367"/>
      <c r="AKP88" s="367"/>
      <c r="AKQ88" s="367"/>
      <c r="AKR88" s="367"/>
      <c r="AKS88" s="367"/>
      <c r="AKT88" s="367"/>
      <c r="AKU88" s="367"/>
      <c r="AKV88" s="367"/>
      <c r="AKW88" s="367"/>
      <c r="AKX88" s="367"/>
      <c r="AKY88" s="367"/>
      <c r="AKZ88" s="367"/>
      <c r="ALA88" s="367"/>
      <c r="ALB88" s="367"/>
      <c r="ALC88" s="367"/>
      <c r="ALD88" s="367"/>
      <c r="ALE88" s="367"/>
      <c r="ALF88" s="367"/>
      <c r="ALG88" s="367"/>
      <c r="ALH88" s="367"/>
      <c r="ALI88" s="367"/>
      <c r="ALJ88" s="367"/>
      <c r="ALK88" s="367"/>
      <c r="ALL88" s="367"/>
      <c r="ALM88" s="367"/>
      <c r="ALN88" s="367"/>
      <c r="ALO88" s="367"/>
      <c r="ALP88" s="367"/>
      <c r="ALQ88" s="367"/>
      <c r="ALR88" s="367"/>
      <c r="ALS88" s="367"/>
      <c r="ALT88" s="367"/>
      <c r="ALU88" s="367"/>
      <c r="ALV88" s="367"/>
      <c r="ALW88" s="367"/>
      <c r="ALX88" s="367"/>
      <c r="ALY88" s="367"/>
      <c r="ALZ88" s="367"/>
      <c r="AMA88" s="367"/>
      <c r="AMB88" s="367"/>
      <c r="AMC88" s="367"/>
      <c r="AMD88" s="367"/>
      <c r="AME88" s="367"/>
      <c r="AMF88" s="367"/>
      <c r="AMG88" s="367"/>
      <c r="AMH88" s="367"/>
      <c r="AMI88" s="367"/>
      <c r="AMJ88" s="367"/>
      <c r="AMK88" s="367"/>
      <c r="AML88" s="367"/>
      <c r="AMM88" s="367"/>
      <c r="AMN88" s="367"/>
      <c r="AMO88" s="367"/>
      <c r="AMP88" s="367"/>
      <c r="AMQ88" s="367"/>
      <c r="AMR88" s="367"/>
      <c r="AMS88" s="367"/>
      <c r="AMT88" s="367"/>
      <c r="AMU88" s="367"/>
      <c r="AMV88" s="367"/>
      <c r="AMW88" s="367"/>
      <c r="AMX88" s="367"/>
      <c r="AMY88" s="367"/>
      <c r="AMZ88" s="367"/>
      <c r="ANA88" s="367"/>
      <c r="ANB88" s="367"/>
      <c r="ANC88" s="367"/>
      <c r="AND88" s="367"/>
      <c r="ANE88" s="367"/>
      <c r="ANF88" s="367"/>
      <c r="ANG88" s="367"/>
      <c r="ANH88" s="367"/>
      <c r="ANI88" s="367"/>
      <c r="ANJ88" s="367"/>
      <c r="ANK88" s="367"/>
      <c r="ANL88" s="367"/>
      <c r="ANM88" s="367"/>
      <c r="ANN88" s="367"/>
      <c r="ANO88" s="367"/>
      <c r="ANP88" s="367"/>
      <c r="ANQ88" s="367"/>
      <c r="ANR88" s="367"/>
      <c r="ANS88" s="367"/>
      <c r="ANT88" s="367"/>
      <c r="ANU88" s="367"/>
      <c r="ANV88" s="367"/>
      <c r="ANW88" s="367"/>
      <c r="ANX88" s="367"/>
      <c r="ANY88" s="367"/>
      <c r="ANZ88" s="367"/>
      <c r="AOA88" s="367"/>
      <c r="AOB88" s="367"/>
      <c r="AOC88" s="367"/>
      <c r="AOD88" s="367"/>
      <c r="AOE88" s="367"/>
      <c r="AOF88" s="367"/>
      <c r="AOG88" s="367"/>
      <c r="AOH88" s="367"/>
      <c r="AOI88" s="367"/>
      <c r="AOJ88" s="367"/>
      <c r="AOK88" s="367"/>
      <c r="AOL88" s="367"/>
      <c r="AOM88" s="367"/>
      <c r="AON88" s="367"/>
      <c r="AOO88" s="367"/>
      <c r="AOP88" s="367"/>
      <c r="AOQ88" s="367"/>
      <c r="AOR88" s="367"/>
      <c r="AOS88" s="367"/>
      <c r="AOT88" s="367"/>
      <c r="AOU88" s="367"/>
      <c r="AOV88" s="367"/>
      <c r="AOW88" s="367"/>
      <c r="AOX88" s="367"/>
      <c r="AOY88" s="367"/>
      <c r="AOZ88" s="367"/>
      <c r="APA88" s="367"/>
      <c r="APB88" s="367"/>
      <c r="APC88" s="367"/>
      <c r="APD88" s="367"/>
      <c r="APE88" s="367"/>
      <c r="APF88" s="367"/>
      <c r="APG88" s="367"/>
      <c r="APH88" s="367"/>
      <c r="API88" s="367"/>
      <c r="APJ88" s="367"/>
      <c r="APK88" s="367"/>
      <c r="APL88" s="367"/>
      <c r="APM88" s="367"/>
      <c r="APN88" s="367"/>
      <c r="APO88" s="367"/>
      <c r="APP88" s="367"/>
      <c r="APQ88" s="367"/>
      <c r="APR88" s="367"/>
      <c r="APS88" s="367"/>
      <c r="APT88" s="367"/>
      <c r="APU88" s="367"/>
      <c r="APV88" s="367"/>
      <c r="APW88" s="367"/>
      <c r="APX88" s="367"/>
      <c r="APY88" s="367"/>
      <c r="APZ88" s="367"/>
      <c r="AQA88" s="367"/>
      <c r="AQB88" s="367"/>
      <c r="AQC88" s="367"/>
      <c r="AQD88" s="367"/>
      <c r="AQE88" s="367"/>
      <c r="AQF88" s="367"/>
      <c r="AQG88" s="367"/>
      <c r="AQH88" s="367"/>
      <c r="AQI88" s="367"/>
      <c r="AQJ88" s="367"/>
      <c r="AQK88" s="367"/>
      <c r="AQL88" s="367"/>
      <c r="AQM88" s="367"/>
      <c r="AQN88" s="367"/>
      <c r="AQO88" s="367"/>
      <c r="AQP88" s="367"/>
      <c r="AQQ88" s="367"/>
      <c r="AQR88" s="367"/>
      <c r="AQS88" s="367"/>
      <c r="AQT88" s="367"/>
      <c r="AQU88" s="367"/>
      <c r="AQV88" s="367"/>
      <c r="AQW88" s="367"/>
      <c r="AQX88" s="367"/>
      <c r="AQY88" s="367"/>
      <c r="AQZ88" s="367"/>
      <c r="ARA88" s="367"/>
      <c r="ARB88" s="367"/>
      <c r="ARC88" s="367"/>
      <c r="ARD88" s="367"/>
      <c r="ARE88" s="367"/>
      <c r="ARF88" s="367"/>
      <c r="ARG88" s="367"/>
      <c r="ARH88" s="367"/>
      <c r="ARI88" s="367"/>
      <c r="ARJ88" s="367"/>
      <c r="ARK88" s="367"/>
      <c r="ARL88" s="367"/>
      <c r="ARM88" s="367"/>
      <c r="ARN88" s="367"/>
      <c r="ARO88" s="367"/>
      <c r="ARP88" s="367"/>
      <c r="ARQ88" s="367"/>
      <c r="ARR88" s="367"/>
      <c r="ARS88" s="367"/>
      <c r="ART88" s="367"/>
      <c r="ARU88" s="367"/>
      <c r="ARV88" s="367"/>
      <c r="ARW88" s="367"/>
      <c r="ARX88" s="367"/>
      <c r="ARY88" s="367"/>
      <c r="ARZ88" s="367"/>
      <c r="ASA88" s="367"/>
      <c r="ASB88" s="367"/>
      <c r="ASC88" s="367"/>
      <c r="ASD88" s="367"/>
      <c r="ASE88" s="367"/>
      <c r="ASF88" s="367"/>
      <c r="ASG88" s="367"/>
      <c r="ASH88" s="367"/>
      <c r="ASI88" s="367"/>
      <c r="ASJ88" s="367"/>
      <c r="ASK88" s="367"/>
      <c r="ASL88" s="367"/>
      <c r="ASM88" s="367"/>
      <c r="ASN88" s="367"/>
      <c r="ASO88" s="367"/>
      <c r="ASP88" s="367"/>
      <c r="ASQ88" s="367"/>
      <c r="ASR88" s="367"/>
      <c r="ASS88" s="367"/>
      <c r="AST88" s="367"/>
      <c r="ASU88" s="367"/>
      <c r="ASV88" s="367"/>
      <c r="ASW88" s="367"/>
      <c r="ASX88" s="367"/>
      <c r="ASY88" s="367"/>
      <c r="ASZ88" s="367"/>
      <c r="ATA88" s="367"/>
      <c r="ATB88" s="367"/>
      <c r="ATC88" s="367"/>
      <c r="ATD88" s="367"/>
    </row>
    <row r="89" spans="1:1200">
      <c r="A89" s="271">
        <v>7</v>
      </c>
      <c r="B89" s="271">
        <v>4</v>
      </c>
      <c r="C89" s="178" t="s">
        <v>1536</v>
      </c>
      <c r="D89" s="271">
        <v>2004</v>
      </c>
      <c r="E89" s="272" t="s">
        <v>1534</v>
      </c>
      <c r="F89" s="271" t="s">
        <v>1049</v>
      </c>
      <c r="G89" s="178" t="s">
        <v>62</v>
      </c>
      <c r="H89" s="178" t="s">
        <v>22</v>
      </c>
      <c r="I89" s="178" t="str">
        <f>VLOOKUP(G89,Příjmení!$A$1:$B$999,2,FALSE)</f>
        <v>Rambouskové</v>
      </c>
      <c r="J89" s="178" t="str">
        <f>VLOOKUP(H89,Jména!$A$1:$B$997,2,FALSE)</f>
        <v>Lindě</v>
      </c>
      <c r="K89" s="179" t="s">
        <v>1535</v>
      </c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  <c r="BG89" s="367"/>
      <c r="BH89" s="367"/>
      <c r="BI89" s="367"/>
      <c r="BJ89" s="367"/>
      <c r="BK89" s="367"/>
      <c r="BL89" s="367"/>
      <c r="BM89" s="367"/>
      <c r="BN89" s="367"/>
      <c r="BO89" s="367"/>
      <c r="BP89" s="367"/>
      <c r="BQ89" s="367"/>
      <c r="BR89" s="367"/>
      <c r="BS89" s="367"/>
      <c r="BT89" s="367"/>
      <c r="BU89" s="367"/>
      <c r="BV89" s="367"/>
      <c r="BW89" s="367"/>
      <c r="BX89" s="367"/>
      <c r="BY89" s="367"/>
      <c r="BZ89" s="367"/>
      <c r="CA89" s="367"/>
      <c r="CB89" s="367"/>
      <c r="CC89" s="367"/>
      <c r="CD89" s="367"/>
      <c r="CE89" s="367"/>
      <c r="CF89" s="367"/>
      <c r="CG89" s="367"/>
      <c r="CH89" s="367"/>
      <c r="CI89" s="367"/>
      <c r="CJ89" s="367"/>
      <c r="CK89" s="367"/>
      <c r="CL89" s="367"/>
      <c r="CM89" s="367"/>
      <c r="CN89" s="367"/>
      <c r="CO89" s="367"/>
      <c r="CP89" s="367"/>
      <c r="CQ89" s="367"/>
      <c r="CR89" s="367"/>
      <c r="CS89" s="367"/>
      <c r="CT89" s="367"/>
      <c r="CU89" s="367"/>
      <c r="CV89" s="367"/>
      <c r="CW89" s="367"/>
      <c r="CX89" s="367"/>
      <c r="CY89" s="367"/>
      <c r="CZ89" s="367"/>
      <c r="DA89" s="367"/>
      <c r="DB89" s="367"/>
      <c r="DC89" s="367"/>
      <c r="DD89" s="367"/>
      <c r="DE89" s="367"/>
      <c r="DF89" s="367"/>
      <c r="DG89" s="367"/>
      <c r="DH89" s="367"/>
      <c r="DI89" s="367"/>
      <c r="DJ89" s="367"/>
      <c r="DK89" s="367"/>
      <c r="DL89" s="367"/>
      <c r="DM89" s="367"/>
      <c r="DN89" s="367"/>
      <c r="DO89" s="367"/>
      <c r="DP89" s="367"/>
      <c r="DQ89" s="367"/>
      <c r="DR89" s="367"/>
      <c r="DS89" s="367"/>
      <c r="DT89" s="367"/>
      <c r="DU89" s="367"/>
      <c r="DV89" s="367"/>
      <c r="DW89" s="367"/>
      <c r="DX89" s="367"/>
      <c r="DY89" s="367"/>
      <c r="DZ89" s="367"/>
      <c r="EA89" s="367"/>
      <c r="EB89" s="367"/>
      <c r="EC89" s="367"/>
      <c r="ED89" s="367"/>
      <c r="EE89" s="367"/>
      <c r="EF89" s="367"/>
      <c r="EG89" s="367"/>
      <c r="EH89" s="367"/>
      <c r="EI89" s="367"/>
      <c r="EJ89" s="367"/>
      <c r="EK89" s="367"/>
      <c r="EL89" s="367"/>
      <c r="EM89" s="367"/>
      <c r="EN89" s="367"/>
      <c r="EO89" s="367"/>
      <c r="EP89" s="367"/>
      <c r="EQ89" s="367"/>
      <c r="ER89" s="367"/>
      <c r="ES89" s="367"/>
      <c r="ET89" s="367"/>
      <c r="EU89" s="367"/>
      <c r="EV89" s="367"/>
      <c r="EW89" s="367"/>
      <c r="EX89" s="367"/>
      <c r="EY89" s="367"/>
      <c r="EZ89" s="367"/>
      <c r="FA89" s="367"/>
      <c r="FB89" s="367"/>
      <c r="FC89" s="367"/>
      <c r="FD89" s="367"/>
      <c r="FE89" s="367"/>
      <c r="FF89" s="367"/>
      <c r="FG89" s="367"/>
      <c r="FH89" s="367"/>
      <c r="FI89" s="367"/>
      <c r="FJ89" s="367"/>
      <c r="FK89" s="367"/>
      <c r="FL89" s="367"/>
      <c r="FM89" s="367"/>
      <c r="FN89" s="367"/>
      <c r="FO89" s="367"/>
      <c r="FP89" s="367"/>
      <c r="FQ89" s="367"/>
      <c r="FR89" s="367"/>
      <c r="FS89" s="367"/>
      <c r="FT89" s="367"/>
      <c r="FU89" s="367"/>
      <c r="FV89" s="367"/>
      <c r="FW89" s="367"/>
      <c r="FX89" s="367"/>
      <c r="FY89" s="367"/>
      <c r="FZ89" s="367"/>
      <c r="GA89" s="367"/>
      <c r="GB89" s="367"/>
      <c r="GC89" s="367"/>
      <c r="GD89" s="367"/>
      <c r="GE89" s="367"/>
      <c r="GF89" s="367"/>
      <c r="GG89" s="367"/>
      <c r="GH89" s="367"/>
      <c r="GI89" s="367"/>
      <c r="GJ89" s="367"/>
      <c r="GK89" s="367"/>
      <c r="GL89" s="367"/>
      <c r="GM89" s="367"/>
      <c r="GN89" s="367"/>
      <c r="GO89" s="367"/>
      <c r="GP89" s="367"/>
      <c r="GQ89" s="367"/>
      <c r="GR89" s="367"/>
      <c r="GS89" s="367"/>
      <c r="GT89" s="367"/>
      <c r="GU89" s="367"/>
      <c r="GV89" s="367"/>
      <c r="GW89" s="367"/>
      <c r="GX89" s="367"/>
      <c r="GY89" s="367"/>
      <c r="GZ89" s="367"/>
      <c r="HA89" s="367"/>
      <c r="HB89" s="367"/>
      <c r="HC89" s="367"/>
      <c r="HD89" s="367"/>
      <c r="HE89" s="367"/>
      <c r="HF89" s="367"/>
      <c r="HG89" s="367"/>
      <c r="HH89" s="367"/>
      <c r="HI89" s="367"/>
      <c r="HJ89" s="367"/>
      <c r="HK89" s="367"/>
      <c r="HL89" s="367"/>
      <c r="HM89" s="367"/>
      <c r="HN89" s="367"/>
      <c r="HO89" s="367"/>
      <c r="HP89" s="367"/>
      <c r="HQ89" s="367"/>
      <c r="HR89" s="367"/>
      <c r="HS89" s="367"/>
      <c r="HT89" s="367"/>
      <c r="HU89" s="367"/>
      <c r="HV89" s="367"/>
      <c r="HW89" s="367"/>
      <c r="HX89" s="367"/>
      <c r="HY89" s="367"/>
      <c r="HZ89" s="367"/>
      <c r="IA89" s="367"/>
      <c r="IB89" s="367"/>
      <c r="IC89" s="367"/>
      <c r="ID89" s="367"/>
      <c r="IE89" s="367"/>
      <c r="IF89" s="367"/>
      <c r="IG89" s="367"/>
      <c r="IH89" s="367"/>
      <c r="II89" s="367"/>
      <c r="IJ89" s="367"/>
      <c r="IK89" s="367"/>
      <c r="IL89" s="367"/>
      <c r="IM89" s="367"/>
      <c r="IN89" s="367"/>
      <c r="IO89" s="367"/>
      <c r="IP89" s="367"/>
      <c r="IQ89" s="367"/>
      <c r="IR89" s="367"/>
      <c r="IS89" s="367"/>
      <c r="IT89" s="367"/>
      <c r="IU89" s="367"/>
      <c r="IV89" s="367"/>
      <c r="IW89" s="367"/>
      <c r="IX89" s="367"/>
      <c r="IY89" s="367"/>
      <c r="IZ89" s="367"/>
      <c r="JA89" s="367"/>
      <c r="JB89" s="367"/>
      <c r="JC89" s="367"/>
      <c r="JD89" s="367"/>
      <c r="JE89" s="367"/>
      <c r="JF89" s="367"/>
      <c r="JG89" s="367"/>
      <c r="JH89" s="367"/>
      <c r="JI89" s="367"/>
      <c r="JJ89" s="367"/>
      <c r="JK89" s="367"/>
      <c r="JL89" s="367"/>
      <c r="JM89" s="367"/>
      <c r="JN89" s="367"/>
      <c r="JO89" s="367"/>
      <c r="JP89" s="367"/>
      <c r="JQ89" s="367"/>
      <c r="JR89" s="367"/>
      <c r="JS89" s="367"/>
      <c r="JT89" s="367"/>
      <c r="JU89" s="367"/>
      <c r="JV89" s="367"/>
      <c r="JW89" s="367"/>
      <c r="JX89" s="367"/>
      <c r="JY89" s="367"/>
      <c r="JZ89" s="367"/>
      <c r="KA89" s="367"/>
      <c r="KB89" s="367"/>
      <c r="KC89" s="367"/>
      <c r="KD89" s="367"/>
      <c r="KE89" s="367"/>
      <c r="KF89" s="367"/>
      <c r="KG89" s="367"/>
      <c r="KH89" s="367"/>
      <c r="KI89" s="367"/>
      <c r="KJ89" s="367"/>
      <c r="KK89" s="367"/>
      <c r="KL89" s="367"/>
      <c r="KM89" s="367"/>
      <c r="KN89" s="367"/>
      <c r="KO89" s="367"/>
      <c r="KP89" s="367"/>
      <c r="KQ89" s="367"/>
      <c r="KR89" s="367"/>
      <c r="KS89" s="367"/>
      <c r="KT89" s="367"/>
      <c r="KU89" s="367"/>
      <c r="KV89" s="367"/>
      <c r="KW89" s="367"/>
      <c r="KX89" s="367"/>
      <c r="KY89" s="367"/>
      <c r="KZ89" s="367"/>
      <c r="LA89" s="367"/>
      <c r="LB89" s="367"/>
      <c r="LC89" s="367"/>
      <c r="LD89" s="367"/>
      <c r="LE89" s="367"/>
      <c r="LF89" s="367"/>
      <c r="LG89" s="367"/>
      <c r="LH89" s="367"/>
      <c r="LI89" s="367"/>
      <c r="LJ89" s="367"/>
      <c r="LK89" s="367"/>
      <c r="LL89" s="367"/>
      <c r="LM89" s="367"/>
      <c r="LN89" s="367"/>
      <c r="LO89" s="367"/>
      <c r="LP89" s="367"/>
      <c r="LQ89" s="367"/>
      <c r="LR89" s="367"/>
      <c r="LS89" s="367"/>
      <c r="LT89" s="367"/>
      <c r="LU89" s="367"/>
      <c r="LV89" s="367"/>
      <c r="LW89" s="367"/>
      <c r="LX89" s="367"/>
      <c r="LY89" s="367"/>
      <c r="LZ89" s="367"/>
      <c r="MA89" s="367"/>
      <c r="MB89" s="367"/>
      <c r="MC89" s="367"/>
      <c r="MD89" s="367"/>
      <c r="ME89" s="367"/>
      <c r="MF89" s="367"/>
      <c r="MG89" s="367"/>
      <c r="MH89" s="367"/>
      <c r="MI89" s="367"/>
      <c r="MJ89" s="367"/>
      <c r="MK89" s="367"/>
      <c r="ML89" s="367"/>
      <c r="MM89" s="367"/>
      <c r="MN89" s="367"/>
      <c r="MO89" s="367"/>
      <c r="MP89" s="367"/>
      <c r="MQ89" s="367"/>
      <c r="MR89" s="367"/>
      <c r="MS89" s="367"/>
      <c r="MT89" s="367"/>
      <c r="MU89" s="367"/>
      <c r="MV89" s="367"/>
      <c r="MW89" s="367"/>
      <c r="MX89" s="367"/>
      <c r="MY89" s="367"/>
      <c r="MZ89" s="367"/>
      <c r="NA89" s="367"/>
      <c r="NB89" s="367"/>
      <c r="NC89" s="367"/>
      <c r="ND89" s="367"/>
      <c r="NE89" s="367"/>
      <c r="NF89" s="367"/>
      <c r="NG89" s="367"/>
      <c r="NH89" s="367"/>
      <c r="NI89" s="367"/>
      <c r="NJ89" s="367"/>
      <c r="NK89" s="367"/>
      <c r="NL89" s="367"/>
      <c r="NM89" s="367"/>
      <c r="NN89" s="367"/>
      <c r="NO89" s="367"/>
      <c r="NP89" s="367"/>
      <c r="NQ89" s="367"/>
      <c r="NR89" s="367"/>
      <c r="NS89" s="367"/>
      <c r="NT89" s="367"/>
      <c r="NU89" s="367"/>
      <c r="NV89" s="367"/>
      <c r="NW89" s="367"/>
      <c r="NX89" s="367"/>
      <c r="NY89" s="367"/>
      <c r="NZ89" s="367"/>
      <c r="OA89" s="367"/>
      <c r="OB89" s="367"/>
      <c r="OC89" s="367"/>
      <c r="OD89" s="367"/>
      <c r="OE89" s="367"/>
      <c r="OF89" s="367"/>
      <c r="OG89" s="367"/>
      <c r="OH89" s="367"/>
      <c r="OI89" s="367"/>
      <c r="OJ89" s="367"/>
      <c r="OK89" s="367"/>
      <c r="OL89" s="367"/>
      <c r="OM89" s="367"/>
      <c r="ON89" s="367"/>
      <c r="OO89" s="367"/>
      <c r="OP89" s="367"/>
      <c r="OQ89" s="367"/>
      <c r="OR89" s="367"/>
      <c r="OS89" s="367"/>
      <c r="OT89" s="367"/>
      <c r="OU89" s="367"/>
      <c r="OV89" s="367"/>
      <c r="OW89" s="367"/>
      <c r="OX89" s="367"/>
      <c r="OY89" s="367"/>
      <c r="OZ89" s="367"/>
      <c r="PA89" s="367"/>
      <c r="PB89" s="367"/>
      <c r="PC89" s="367"/>
      <c r="PD89" s="367"/>
      <c r="PE89" s="367"/>
      <c r="PF89" s="367"/>
      <c r="PG89" s="367"/>
      <c r="PH89" s="367"/>
      <c r="PI89" s="367"/>
      <c r="PJ89" s="367"/>
      <c r="PK89" s="367"/>
      <c r="PL89" s="367"/>
      <c r="PM89" s="367"/>
      <c r="PN89" s="367"/>
      <c r="PO89" s="367"/>
      <c r="PP89" s="367"/>
      <c r="PQ89" s="367"/>
      <c r="PR89" s="367"/>
      <c r="PS89" s="367"/>
      <c r="PT89" s="367"/>
      <c r="PU89" s="367"/>
      <c r="PV89" s="367"/>
      <c r="PW89" s="367"/>
      <c r="PX89" s="367"/>
      <c r="PY89" s="367"/>
      <c r="PZ89" s="367"/>
      <c r="QA89" s="367"/>
      <c r="QB89" s="367"/>
      <c r="QC89" s="367"/>
      <c r="QD89" s="367"/>
      <c r="QE89" s="367"/>
      <c r="QF89" s="367"/>
      <c r="QG89" s="367"/>
      <c r="QH89" s="367"/>
      <c r="QI89" s="367"/>
      <c r="QJ89" s="367"/>
      <c r="QK89" s="367"/>
      <c r="QL89" s="367"/>
      <c r="QM89" s="367"/>
      <c r="QN89" s="367"/>
      <c r="QO89" s="367"/>
      <c r="QP89" s="367"/>
      <c r="QQ89" s="367"/>
      <c r="QR89" s="367"/>
      <c r="QS89" s="367"/>
      <c r="QT89" s="367"/>
      <c r="QU89" s="367"/>
      <c r="QV89" s="367"/>
      <c r="QW89" s="367"/>
      <c r="QX89" s="367"/>
      <c r="QY89" s="367"/>
      <c r="QZ89" s="367"/>
      <c r="RA89" s="367"/>
      <c r="RB89" s="367"/>
      <c r="RC89" s="367"/>
      <c r="RD89" s="367"/>
      <c r="RE89" s="367"/>
      <c r="RF89" s="367"/>
      <c r="RG89" s="367"/>
      <c r="RH89" s="367"/>
      <c r="RI89" s="367"/>
      <c r="RJ89" s="367"/>
      <c r="RK89" s="367"/>
      <c r="RL89" s="367"/>
      <c r="RM89" s="367"/>
      <c r="RN89" s="367"/>
      <c r="RO89" s="367"/>
      <c r="RP89" s="367"/>
      <c r="RQ89" s="367"/>
      <c r="RR89" s="367"/>
      <c r="RS89" s="367"/>
      <c r="RT89" s="367"/>
      <c r="RU89" s="367"/>
      <c r="RV89" s="367"/>
      <c r="RW89" s="367"/>
      <c r="RX89" s="367"/>
      <c r="RY89" s="367"/>
      <c r="RZ89" s="367"/>
      <c r="SA89" s="367"/>
      <c r="SB89" s="367"/>
      <c r="SC89" s="367"/>
      <c r="SD89" s="367"/>
      <c r="SE89" s="367"/>
      <c r="SF89" s="367"/>
      <c r="SG89" s="367"/>
      <c r="SH89" s="367"/>
      <c r="SI89" s="367"/>
      <c r="SJ89" s="367"/>
      <c r="SK89" s="367"/>
      <c r="SL89" s="367"/>
      <c r="SM89" s="367"/>
      <c r="SN89" s="367"/>
      <c r="SO89" s="367"/>
      <c r="SP89" s="367"/>
      <c r="SQ89" s="367"/>
      <c r="SR89" s="367"/>
      <c r="SS89" s="367"/>
      <c r="ST89" s="367"/>
      <c r="SU89" s="367"/>
      <c r="SV89" s="367"/>
      <c r="SW89" s="367"/>
      <c r="SX89" s="367"/>
      <c r="SY89" s="367"/>
      <c r="SZ89" s="367"/>
      <c r="TA89" s="367"/>
      <c r="TB89" s="367"/>
      <c r="TC89" s="367"/>
      <c r="TD89" s="367"/>
      <c r="TE89" s="367"/>
      <c r="TF89" s="367"/>
      <c r="TG89" s="367"/>
      <c r="TH89" s="367"/>
      <c r="TI89" s="367"/>
      <c r="TJ89" s="367"/>
      <c r="TK89" s="367"/>
      <c r="TL89" s="367"/>
      <c r="TM89" s="367"/>
      <c r="TN89" s="367"/>
      <c r="TO89" s="367"/>
      <c r="TP89" s="367"/>
      <c r="TQ89" s="367"/>
      <c r="TR89" s="367"/>
      <c r="TS89" s="367"/>
      <c r="TT89" s="367"/>
      <c r="TU89" s="367"/>
      <c r="TV89" s="367"/>
      <c r="TW89" s="367"/>
      <c r="TX89" s="367"/>
      <c r="TY89" s="367"/>
      <c r="TZ89" s="367"/>
      <c r="UA89" s="367"/>
      <c r="UB89" s="367"/>
      <c r="UC89" s="367"/>
      <c r="UD89" s="367"/>
      <c r="UE89" s="367"/>
      <c r="UF89" s="367"/>
      <c r="UG89" s="367"/>
      <c r="UH89" s="367"/>
      <c r="UI89" s="367"/>
      <c r="UJ89" s="367"/>
      <c r="UK89" s="367"/>
      <c r="UL89" s="367"/>
      <c r="UM89" s="367"/>
      <c r="UN89" s="367"/>
      <c r="UO89" s="367"/>
      <c r="UP89" s="367"/>
      <c r="UQ89" s="367"/>
      <c r="UR89" s="367"/>
      <c r="US89" s="367"/>
      <c r="UT89" s="367"/>
      <c r="UU89" s="367"/>
      <c r="UV89" s="367"/>
      <c r="UW89" s="367"/>
      <c r="UX89" s="367"/>
      <c r="UY89" s="367"/>
      <c r="UZ89" s="367"/>
      <c r="VA89" s="367"/>
      <c r="VB89" s="367"/>
      <c r="VC89" s="367"/>
      <c r="VD89" s="367"/>
      <c r="VE89" s="367"/>
      <c r="VF89" s="367"/>
      <c r="VG89" s="367"/>
      <c r="VH89" s="367"/>
      <c r="VI89" s="367"/>
      <c r="VJ89" s="367"/>
      <c r="VK89" s="367"/>
      <c r="VL89" s="367"/>
      <c r="VM89" s="367"/>
      <c r="VN89" s="367"/>
      <c r="VO89" s="367"/>
      <c r="VP89" s="367"/>
      <c r="VQ89" s="367"/>
      <c r="VR89" s="367"/>
      <c r="VS89" s="367"/>
      <c r="VT89" s="367"/>
      <c r="VU89" s="367"/>
      <c r="VV89" s="367"/>
      <c r="VW89" s="367"/>
      <c r="VX89" s="367"/>
      <c r="VY89" s="367"/>
      <c r="VZ89" s="367"/>
      <c r="WA89" s="367"/>
      <c r="WB89" s="367"/>
      <c r="WC89" s="367"/>
      <c r="WD89" s="367"/>
      <c r="WE89" s="367"/>
      <c r="WF89" s="367"/>
      <c r="WG89" s="367"/>
      <c r="WH89" s="367"/>
      <c r="WI89" s="367"/>
      <c r="WJ89" s="367"/>
      <c r="WK89" s="367"/>
      <c r="WL89" s="367"/>
      <c r="WM89" s="367"/>
      <c r="WN89" s="367"/>
      <c r="WO89" s="367"/>
      <c r="WP89" s="367"/>
      <c r="WQ89" s="367"/>
      <c r="WR89" s="367"/>
      <c r="WS89" s="367"/>
      <c r="WT89" s="367"/>
      <c r="WU89" s="367"/>
      <c r="WV89" s="367"/>
      <c r="WW89" s="367"/>
      <c r="WX89" s="367"/>
      <c r="WY89" s="367"/>
      <c r="WZ89" s="367"/>
      <c r="XA89" s="367"/>
      <c r="XB89" s="367"/>
      <c r="XC89" s="367"/>
      <c r="XD89" s="367"/>
      <c r="XE89" s="367"/>
      <c r="XF89" s="367"/>
      <c r="XG89" s="367"/>
      <c r="XH89" s="367"/>
      <c r="XI89" s="367"/>
      <c r="XJ89" s="367"/>
      <c r="XK89" s="367"/>
      <c r="XL89" s="367"/>
      <c r="XM89" s="367"/>
      <c r="XN89" s="367"/>
      <c r="XO89" s="367"/>
      <c r="XP89" s="367"/>
      <c r="XQ89" s="367"/>
      <c r="XR89" s="367"/>
      <c r="XS89" s="367"/>
      <c r="XT89" s="367"/>
      <c r="XU89" s="367"/>
      <c r="XV89" s="367"/>
      <c r="XW89" s="367"/>
      <c r="XX89" s="367"/>
      <c r="XY89" s="367"/>
      <c r="XZ89" s="367"/>
      <c r="YA89" s="367"/>
      <c r="YB89" s="367"/>
      <c r="YC89" s="367"/>
      <c r="YD89" s="367"/>
      <c r="YE89" s="367"/>
      <c r="YF89" s="367"/>
      <c r="YG89" s="367"/>
      <c r="YH89" s="367"/>
      <c r="YI89" s="367"/>
      <c r="YJ89" s="367"/>
      <c r="YK89" s="367"/>
      <c r="YL89" s="367"/>
      <c r="YM89" s="367"/>
      <c r="YN89" s="367"/>
      <c r="YO89" s="367"/>
      <c r="YP89" s="367"/>
      <c r="YQ89" s="367"/>
      <c r="YR89" s="367"/>
      <c r="YS89" s="367"/>
      <c r="YT89" s="367"/>
      <c r="YU89" s="367"/>
      <c r="YV89" s="367"/>
      <c r="YW89" s="367"/>
      <c r="YX89" s="367"/>
      <c r="YY89" s="367"/>
      <c r="YZ89" s="367"/>
      <c r="ZA89" s="367"/>
      <c r="ZB89" s="367"/>
      <c r="ZC89" s="367"/>
      <c r="ZD89" s="367"/>
      <c r="ZE89" s="367"/>
      <c r="ZF89" s="367"/>
      <c r="ZG89" s="367"/>
      <c r="ZH89" s="367"/>
      <c r="ZI89" s="367"/>
      <c r="ZJ89" s="367"/>
      <c r="ZK89" s="367"/>
      <c r="ZL89" s="367"/>
      <c r="ZM89" s="367"/>
      <c r="ZN89" s="367"/>
      <c r="ZO89" s="367"/>
      <c r="ZP89" s="367"/>
      <c r="ZQ89" s="367"/>
      <c r="ZR89" s="367"/>
      <c r="ZS89" s="367"/>
      <c r="ZT89" s="367"/>
      <c r="ZU89" s="367"/>
      <c r="ZV89" s="367"/>
      <c r="ZW89" s="367"/>
      <c r="ZX89" s="367"/>
      <c r="ZY89" s="367"/>
      <c r="ZZ89" s="367"/>
      <c r="AAA89" s="367"/>
      <c r="AAB89" s="367"/>
      <c r="AAC89" s="367"/>
      <c r="AAD89" s="367"/>
      <c r="AAE89" s="367"/>
      <c r="AAF89" s="367"/>
      <c r="AAG89" s="367"/>
      <c r="AAH89" s="367"/>
      <c r="AAI89" s="367"/>
      <c r="AAJ89" s="367"/>
      <c r="AAK89" s="367"/>
      <c r="AAL89" s="367"/>
      <c r="AAM89" s="367"/>
      <c r="AAN89" s="367"/>
      <c r="AAO89" s="367"/>
      <c r="AAP89" s="367"/>
      <c r="AAQ89" s="367"/>
      <c r="AAR89" s="367"/>
      <c r="AAS89" s="367"/>
      <c r="AAT89" s="367"/>
      <c r="AAU89" s="367"/>
      <c r="AAV89" s="367"/>
      <c r="AAW89" s="367"/>
      <c r="AAX89" s="367"/>
      <c r="AAY89" s="367"/>
      <c r="AAZ89" s="367"/>
      <c r="ABA89" s="367"/>
      <c r="ABB89" s="367"/>
      <c r="ABC89" s="367"/>
      <c r="ABD89" s="367"/>
      <c r="ABE89" s="367"/>
      <c r="ABF89" s="367"/>
      <c r="ABG89" s="367"/>
      <c r="ABH89" s="367"/>
      <c r="ABI89" s="367"/>
      <c r="ABJ89" s="367"/>
      <c r="ABK89" s="367"/>
      <c r="ABL89" s="367"/>
      <c r="ABM89" s="367"/>
      <c r="ABN89" s="367"/>
      <c r="ABO89" s="367"/>
      <c r="ABP89" s="367"/>
      <c r="ABQ89" s="367"/>
      <c r="ABR89" s="367"/>
      <c r="ABS89" s="367"/>
      <c r="ABT89" s="367"/>
      <c r="ABU89" s="367"/>
      <c r="ABV89" s="367"/>
      <c r="ABW89" s="367"/>
      <c r="ABX89" s="367"/>
      <c r="ABY89" s="367"/>
      <c r="ABZ89" s="367"/>
      <c r="ACA89" s="367"/>
      <c r="ACB89" s="367"/>
      <c r="ACC89" s="367"/>
      <c r="ACD89" s="367"/>
      <c r="ACE89" s="367"/>
      <c r="ACF89" s="367"/>
      <c r="ACG89" s="367"/>
      <c r="ACH89" s="367"/>
      <c r="ACI89" s="367"/>
      <c r="ACJ89" s="367"/>
      <c r="ACK89" s="367"/>
      <c r="ACL89" s="367"/>
      <c r="ACM89" s="367"/>
      <c r="ACN89" s="367"/>
      <c r="ACO89" s="367"/>
      <c r="ACP89" s="367"/>
      <c r="ACQ89" s="367"/>
      <c r="ACR89" s="367"/>
      <c r="ACS89" s="367"/>
      <c r="ACT89" s="367"/>
      <c r="ACU89" s="367"/>
      <c r="ACV89" s="367"/>
      <c r="ACW89" s="367"/>
      <c r="ACX89" s="367"/>
      <c r="ACY89" s="367"/>
      <c r="ACZ89" s="367"/>
      <c r="ADA89" s="367"/>
      <c r="ADB89" s="367"/>
      <c r="ADC89" s="367"/>
      <c r="ADD89" s="367"/>
      <c r="ADE89" s="367"/>
      <c r="ADF89" s="367"/>
      <c r="ADG89" s="367"/>
      <c r="ADH89" s="367"/>
      <c r="ADI89" s="367"/>
      <c r="ADJ89" s="367"/>
      <c r="ADK89" s="367"/>
      <c r="ADL89" s="367"/>
      <c r="ADM89" s="367"/>
      <c r="ADN89" s="367"/>
      <c r="ADO89" s="367"/>
      <c r="ADP89" s="367"/>
      <c r="ADQ89" s="367"/>
      <c r="ADR89" s="367"/>
      <c r="ADS89" s="367"/>
      <c r="ADT89" s="367"/>
      <c r="ADU89" s="367"/>
      <c r="ADV89" s="367"/>
      <c r="ADW89" s="367"/>
      <c r="ADX89" s="367"/>
      <c r="ADY89" s="367"/>
      <c r="ADZ89" s="367"/>
      <c r="AEA89" s="367"/>
      <c r="AEB89" s="367"/>
      <c r="AEC89" s="367"/>
      <c r="AED89" s="367"/>
      <c r="AEE89" s="367"/>
      <c r="AEF89" s="367"/>
      <c r="AEG89" s="367"/>
      <c r="AEH89" s="367"/>
      <c r="AEI89" s="367"/>
      <c r="AEJ89" s="367"/>
      <c r="AEK89" s="367"/>
      <c r="AEL89" s="367"/>
      <c r="AEM89" s="367"/>
      <c r="AEN89" s="367"/>
      <c r="AEO89" s="367"/>
      <c r="AEP89" s="367"/>
      <c r="AEQ89" s="367"/>
      <c r="AER89" s="367"/>
      <c r="AES89" s="367"/>
      <c r="AET89" s="367"/>
      <c r="AEU89" s="367"/>
      <c r="AEV89" s="367"/>
      <c r="AEW89" s="367"/>
      <c r="AEX89" s="367"/>
      <c r="AEY89" s="367"/>
      <c r="AEZ89" s="367"/>
      <c r="AFA89" s="367"/>
      <c r="AFB89" s="367"/>
      <c r="AFC89" s="367"/>
      <c r="AFD89" s="367"/>
      <c r="AFE89" s="367"/>
      <c r="AFF89" s="367"/>
      <c r="AFG89" s="367"/>
      <c r="AFH89" s="367"/>
      <c r="AFI89" s="367"/>
      <c r="AFJ89" s="367"/>
      <c r="AFK89" s="367"/>
      <c r="AFL89" s="367"/>
      <c r="AFM89" s="367"/>
      <c r="AFN89" s="367"/>
      <c r="AFO89" s="367"/>
      <c r="AFP89" s="367"/>
      <c r="AFQ89" s="367"/>
      <c r="AFR89" s="367"/>
      <c r="AFS89" s="367"/>
      <c r="AFT89" s="367"/>
      <c r="AFU89" s="367"/>
      <c r="AFV89" s="367"/>
      <c r="AFW89" s="367"/>
      <c r="AFX89" s="367"/>
      <c r="AFY89" s="367"/>
      <c r="AFZ89" s="367"/>
      <c r="AGA89" s="367"/>
      <c r="AGB89" s="367"/>
      <c r="AGC89" s="367"/>
      <c r="AGD89" s="367"/>
      <c r="AGE89" s="367"/>
      <c r="AGF89" s="367"/>
      <c r="AGG89" s="367"/>
      <c r="AGH89" s="367"/>
      <c r="AGI89" s="367"/>
      <c r="AGJ89" s="367"/>
      <c r="AGK89" s="367"/>
      <c r="AGL89" s="367"/>
      <c r="AGM89" s="367"/>
      <c r="AGN89" s="367"/>
      <c r="AGO89" s="367"/>
      <c r="AGP89" s="367"/>
      <c r="AGQ89" s="367"/>
      <c r="AGR89" s="367"/>
      <c r="AGS89" s="367"/>
      <c r="AGT89" s="367"/>
      <c r="AGU89" s="367"/>
      <c r="AGV89" s="367"/>
      <c r="AGW89" s="367"/>
      <c r="AGX89" s="367"/>
      <c r="AGY89" s="367"/>
      <c r="AGZ89" s="367"/>
      <c r="AHA89" s="367"/>
      <c r="AHB89" s="367"/>
      <c r="AHC89" s="367"/>
      <c r="AHD89" s="367"/>
      <c r="AHE89" s="367"/>
      <c r="AHF89" s="367"/>
      <c r="AHG89" s="367"/>
      <c r="AHH89" s="367"/>
      <c r="AHI89" s="367"/>
      <c r="AHJ89" s="367"/>
      <c r="AHK89" s="367"/>
      <c r="AHL89" s="367"/>
      <c r="AHM89" s="367"/>
      <c r="AHN89" s="367"/>
      <c r="AHO89" s="367"/>
      <c r="AHP89" s="367"/>
      <c r="AHQ89" s="367"/>
      <c r="AHR89" s="367"/>
      <c r="AHS89" s="367"/>
      <c r="AHT89" s="367"/>
      <c r="AHU89" s="367"/>
      <c r="AHV89" s="367"/>
      <c r="AHW89" s="367"/>
      <c r="AHX89" s="367"/>
      <c r="AHY89" s="367"/>
      <c r="AHZ89" s="367"/>
      <c r="AIA89" s="367"/>
      <c r="AIB89" s="367"/>
      <c r="AIC89" s="367"/>
      <c r="AID89" s="367"/>
      <c r="AIE89" s="367"/>
      <c r="AIF89" s="367"/>
      <c r="AIG89" s="367"/>
      <c r="AIH89" s="367"/>
      <c r="AII89" s="367"/>
      <c r="AIJ89" s="367"/>
      <c r="AIK89" s="367"/>
      <c r="AIL89" s="367"/>
      <c r="AIM89" s="367"/>
      <c r="AIN89" s="367"/>
      <c r="AIO89" s="367"/>
      <c r="AIP89" s="367"/>
      <c r="AIQ89" s="367"/>
      <c r="AIR89" s="367"/>
      <c r="AIS89" s="367"/>
      <c r="AIT89" s="367"/>
      <c r="AIU89" s="367"/>
      <c r="AIV89" s="367"/>
      <c r="AIW89" s="367"/>
      <c r="AIX89" s="367"/>
      <c r="AIY89" s="367"/>
      <c r="AIZ89" s="367"/>
      <c r="AJA89" s="367"/>
      <c r="AJB89" s="367"/>
      <c r="AJC89" s="367"/>
      <c r="AJD89" s="367"/>
      <c r="AJE89" s="367"/>
      <c r="AJF89" s="367"/>
      <c r="AJG89" s="367"/>
      <c r="AJH89" s="367"/>
      <c r="AJI89" s="367"/>
      <c r="AJJ89" s="367"/>
      <c r="AJK89" s="367"/>
      <c r="AJL89" s="367"/>
      <c r="AJM89" s="367"/>
      <c r="AJN89" s="367"/>
      <c r="AJO89" s="367"/>
      <c r="AJP89" s="367"/>
      <c r="AJQ89" s="367"/>
      <c r="AJR89" s="367"/>
      <c r="AJS89" s="367"/>
      <c r="AJT89" s="367"/>
      <c r="AJU89" s="367"/>
      <c r="AJV89" s="367"/>
      <c r="AJW89" s="367"/>
      <c r="AJX89" s="367"/>
      <c r="AJY89" s="367"/>
      <c r="AJZ89" s="367"/>
      <c r="AKA89" s="367"/>
      <c r="AKB89" s="367"/>
      <c r="AKC89" s="367"/>
      <c r="AKD89" s="367"/>
      <c r="AKE89" s="367"/>
      <c r="AKF89" s="367"/>
      <c r="AKG89" s="367"/>
      <c r="AKH89" s="367"/>
      <c r="AKI89" s="367"/>
      <c r="AKJ89" s="367"/>
      <c r="AKK89" s="367"/>
      <c r="AKL89" s="367"/>
      <c r="AKM89" s="367"/>
      <c r="AKN89" s="367"/>
      <c r="AKO89" s="367"/>
      <c r="AKP89" s="367"/>
      <c r="AKQ89" s="367"/>
      <c r="AKR89" s="367"/>
      <c r="AKS89" s="367"/>
      <c r="AKT89" s="367"/>
      <c r="AKU89" s="367"/>
      <c r="AKV89" s="367"/>
      <c r="AKW89" s="367"/>
      <c r="AKX89" s="367"/>
      <c r="AKY89" s="367"/>
      <c r="AKZ89" s="367"/>
      <c r="ALA89" s="367"/>
      <c r="ALB89" s="367"/>
      <c r="ALC89" s="367"/>
      <c r="ALD89" s="367"/>
      <c r="ALE89" s="367"/>
      <c r="ALF89" s="367"/>
      <c r="ALG89" s="367"/>
      <c r="ALH89" s="367"/>
      <c r="ALI89" s="367"/>
      <c r="ALJ89" s="367"/>
      <c r="ALK89" s="367"/>
      <c r="ALL89" s="367"/>
      <c r="ALM89" s="367"/>
      <c r="ALN89" s="367"/>
      <c r="ALO89" s="367"/>
      <c r="ALP89" s="367"/>
      <c r="ALQ89" s="367"/>
      <c r="ALR89" s="367"/>
      <c r="ALS89" s="367"/>
      <c r="ALT89" s="367"/>
      <c r="ALU89" s="367"/>
      <c r="ALV89" s="367"/>
      <c r="ALW89" s="367"/>
      <c r="ALX89" s="367"/>
      <c r="ALY89" s="367"/>
      <c r="ALZ89" s="367"/>
      <c r="AMA89" s="367"/>
      <c r="AMB89" s="367"/>
      <c r="AMC89" s="367"/>
      <c r="AMD89" s="367"/>
      <c r="AME89" s="367"/>
      <c r="AMF89" s="367"/>
      <c r="AMG89" s="367"/>
      <c r="AMH89" s="367"/>
      <c r="AMI89" s="367"/>
      <c r="AMJ89" s="367"/>
      <c r="AMK89" s="367"/>
      <c r="AML89" s="367"/>
      <c r="AMM89" s="367"/>
      <c r="AMN89" s="367"/>
      <c r="AMO89" s="367"/>
      <c r="AMP89" s="367"/>
      <c r="AMQ89" s="367"/>
      <c r="AMR89" s="367"/>
      <c r="AMS89" s="367"/>
      <c r="AMT89" s="367"/>
      <c r="AMU89" s="367"/>
      <c r="AMV89" s="367"/>
      <c r="AMW89" s="367"/>
      <c r="AMX89" s="367"/>
      <c r="AMY89" s="367"/>
      <c r="AMZ89" s="367"/>
      <c r="ANA89" s="367"/>
      <c r="ANB89" s="367"/>
      <c r="ANC89" s="367"/>
      <c r="AND89" s="367"/>
      <c r="ANE89" s="367"/>
      <c r="ANF89" s="367"/>
      <c r="ANG89" s="367"/>
      <c r="ANH89" s="367"/>
      <c r="ANI89" s="367"/>
      <c r="ANJ89" s="367"/>
      <c r="ANK89" s="367"/>
      <c r="ANL89" s="367"/>
      <c r="ANM89" s="367"/>
      <c r="ANN89" s="367"/>
      <c r="ANO89" s="367"/>
      <c r="ANP89" s="367"/>
      <c r="ANQ89" s="367"/>
      <c r="ANR89" s="367"/>
      <c r="ANS89" s="367"/>
      <c r="ANT89" s="367"/>
      <c r="ANU89" s="367"/>
      <c r="ANV89" s="367"/>
      <c r="ANW89" s="367"/>
      <c r="ANX89" s="367"/>
      <c r="ANY89" s="367"/>
      <c r="ANZ89" s="367"/>
      <c r="AOA89" s="367"/>
      <c r="AOB89" s="367"/>
      <c r="AOC89" s="367"/>
      <c r="AOD89" s="367"/>
      <c r="AOE89" s="367"/>
      <c r="AOF89" s="367"/>
      <c r="AOG89" s="367"/>
      <c r="AOH89" s="367"/>
      <c r="AOI89" s="367"/>
      <c r="AOJ89" s="367"/>
      <c r="AOK89" s="367"/>
      <c r="AOL89" s="367"/>
      <c r="AOM89" s="367"/>
      <c r="AON89" s="367"/>
      <c r="AOO89" s="367"/>
      <c r="AOP89" s="367"/>
      <c r="AOQ89" s="367"/>
      <c r="AOR89" s="367"/>
      <c r="AOS89" s="367"/>
      <c r="AOT89" s="367"/>
      <c r="AOU89" s="367"/>
      <c r="AOV89" s="367"/>
      <c r="AOW89" s="367"/>
      <c r="AOX89" s="367"/>
      <c r="AOY89" s="367"/>
      <c r="AOZ89" s="367"/>
      <c r="APA89" s="367"/>
      <c r="APB89" s="367"/>
      <c r="APC89" s="367"/>
      <c r="APD89" s="367"/>
      <c r="APE89" s="367"/>
      <c r="APF89" s="367"/>
      <c r="APG89" s="367"/>
      <c r="APH89" s="367"/>
      <c r="API89" s="367"/>
      <c r="APJ89" s="367"/>
      <c r="APK89" s="367"/>
      <c r="APL89" s="367"/>
      <c r="APM89" s="367"/>
      <c r="APN89" s="367"/>
      <c r="APO89" s="367"/>
      <c r="APP89" s="367"/>
      <c r="APQ89" s="367"/>
      <c r="APR89" s="367"/>
      <c r="APS89" s="367"/>
      <c r="APT89" s="367"/>
      <c r="APU89" s="367"/>
      <c r="APV89" s="367"/>
      <c r="APW89" s="367"/>
      <c r="APX89" s="367"/>
      <c r="APY89" s="367"/>
      <c r="APZ89" s="367"/>
      <c r="AQA89" s="367"/>
      <c r="AQB89" s="367"/>
      <c r="AQC89" s="367"/>
      <c r="AQD89" s="367"/>
      <c r="AQE89" s="367"/>
      <c r="AQF89" s="367"/>
      <c r="AQG89" s="367"/>
      <c r="AQH89" s="367"/>
      <c r="AQI89" s="367"/>
      <c r="AQJ89" s="367"/>
      <c r="AQK89" s="367"/>
      <c r="AQL89" s="367"/>
      <c r="AQM89" s="367"/>
      <c r="AQN89" s="367"/>
      <c r="AQO89" s="367"/>
      <c r="AQP89" s="367"/>
      <c r="AQQ89" s="367"/>
      <c r="AQR89" s="367"/>
      <c r="AQS89" s="367"/>
      <c r="AQT89" s="367"/>
      <c r="AQU89" s="367"/>
      <c r="AQV89" s="367"/>
      <c r="AQW89" s="367"/>
      <c r="AQX89" s="367"/>
      <c r="AQY89" s="367"/>
      <c r="AQZ89" s="367"/>
      <c r="ARA89" s="367"/>
      <c r="ARB89" s="367"/>
      <c r="ARC89" s="367"/>
      <c r="ARD89" s="367"/>
      <c r="ARE89" s="367"/>
      <c r="ARF89" s="367"/>
      <c r="ARG89" s="367"/>
      <c r="ARH89" s="367"/>
      <c r="ARI89" s="367"/>
      <c r="ARJ89" s="367"/>
      <c r="ARK89" s="367"/>
      <c r="ARL89" s="367"/>
      <c r="ARM89" s="367"/>
      <c r="ARN89" s="367"/>
      <c r="ARO89" s="367"/>
      <c r="ARP89" s="367"/>
      <c r="ARQ89" s="367"/>
      <c r="ARR89" s="367"/>
      <c r="ARS89" s="367"/>
      <c r="ART89" s="367"/>
      <c r="ARU89" s="367"/>
      <c r="ARV89" s="367"/>
      <c r="ARW89" s="367"/>
      <c r="ARX89" s="367"/>
      <c r="ARY89" s="367"/>
      <c r="ARZ89" s="367"/>
      <c r="ASA89" s="367"/>
      <c r="ASB89" s="367"/>
      <c r="ASC89" s="367"/>
      <c r="ASD89" s="367"/>
      <c r="ASE89" s="367"/>
      <c r="ASF89" s="367"/>
      <c r="ASG89" s="367"/>
      <c r="ASH89" s="367"/>
      <c r="ASI89" s="367"/>
      <c r="ASJ89" s="367"/>
      <c r="ASK89" s="367"/>
      <c r="ASL89" s="367"/>
      <c r="ASM89" s="367"/>
      <c r="ASN89" s="367"/>
      <c r="ASO89" s="367"/>
      <c r="ASP89" s="367"/>
      <c r="ASQ89" s="367"/>
      <c r="ASR89" s="367"/>
      <c r="ASS89" s="367"/>
      <c r="AST89" s="367"/>
      <c r="ASU89" s="367"/>
      <c r="ASV89" s="367"/>
      <c r="ASW89" s="367"/>
      <c r="ASX89" s="367"/>
      <c r="ASY89" s="367"/>
      <c r="ASZ89" s="367"/>
      <c r="ATA89" s="367"/>
      <c r="ATB89" s="367"/>
      <c r="ATC89" s="367"/>
      <c r="ATD89" s="367"/>
    </row>
    <row r="90" spans="1:1200" s="360" customFormat="1">
      <c r="A90" s="356">
        <v>8</v>
      </c>
      <c r="B90" s="356">
        <v>1</v>
      </c>
      <c r="C90" s="357" t="s">
        <v>1555</v>
      </c>
      <c r="D90" s="356">
        <v>2005</v>
      </c>
      <c r="E90" s="358" t="s">
        <v>1326</v>
      </c>
      <c r="F90" s="356" t="s">
        <v>1049</v>
      </c>
      <c r="G90" s="357"/>
      <c r="H90" s="357"/>
      <c r="I90" s="357"/>
      <c r="J90" s="357"/>
      <c r="K90" s="359" t="s">
        <v>1539</v>
      </c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  <c r="BG90" s="367"/>
      <c r="BH90" s="367"/>
      <c r="BI90" s="367"/>
      <c r="BJ90" s="367"/>
      <c r="BK90" s="367"/>
      <c r="BL90" s="367"/>
      <c r="BM90" s="367"/>
      <c r="BN90" s="367"/>
      <c r="BO90" s="367"/>
      <c r="BP90" s="367"/>
      <c r="BQ90" s="367"/>
      <c r="BR90" s="367"/>
      <c r="BS90" s="367"/>
      <c r="BT90" s="367"/>
      <c r="BU90" s="367"/>
      <c r="BV90" s="367"/>
      <c r="BW90" s="367"/>
      <c r="BX90" s="367"/>
      <c r="BY90" s="367"/>
      <c r="BZ90" s="367"/>
      <c r="CA90" s="367"/>
      <c r="CB90" s="367"/>
      <c r="CC90" s="367"/>
      <c r="CD90" s="367"/>
      <c r="CE90" s="367"/>
      <c r="CF90" s="367"/>
      <c r="CG90" s="367"/>
      <c r="CH90" s="367"/>
      <c r="CI90" s="367"/>
      <c r="CJ90" s="367"/>
      <c r="CK90" s="367"/>
      <c r="CL90" s="367"/>
      <c r="CM90" s="367"/>
      <c r="CN90" s="367"/>
      <c r="CO90" s="367"/>
      <c r="CP90" s="367"/>
      <c r="CQ90" s="367"/>
      <c r="CR90" s="367"/>
      <c r="CS90" s="367"/>
      <c r="CT90" s="367"/>
      <c r="CU90" s="367"/>
      <c r="CV90" s="367"/>
      <c r="CW90" s="367"/>
      <c r="CX90" s="367"/>
      <c r="CY90" s="367"/>
      <c r="CZ90" s="367"/>
      <c r="DA90" s="367"/>
      <c r="DB90" s="367"/>
      <c r="DC90" s="367"/>
      <c r="DD90" s="367"/>
      <c r="DE90" s="367"/>
      <c r="DF90" s="367"/>
      <c r="DG90" s="367"/>
      <c r="DH90" s="367"/>
      <c r="DI90" s="367"/>
      <c r="DJ90" s="367"/>
      <c r="DK90" s="367"/>
      <c r="DL90" s="367"/>
      <c r="DM90" s="367"/>
      <c r="DN90" s="367"/>
      <c r="DO90" s="367"/>
      <c r="DP90" s="367"/>
      <c r="DQ90" s="367"/>
      <c r="DR90" s="367"/>
      <c r="DS90" s="367"/>
      <c r="DT90" s="367"/>
      <c r="DU90" s="367"/>
      <c r="DV90" s="367"/>
      <c r="DW90" s="367"/>
      <c r="DX90" s="367"/>
      <c r="DY90" s="367"/>
      <c r="DZ90" s="367"/>
      <c r="EA90" s="367"/>
      <c r="EB90" s="367"/>
      <c r="EC90" s="367"/>
      <c r="ED90" s="367"/>
      <c r="EE90" s="367"/>
      <c r="EF90" s="367"/>
      <c r="EG90" s="367"/>
      <c r="EH90" s="367"/>
      <c r="EI90" s="367"/>
      <c r="EJ90" s="367"/>
      <c r="EK90" s="367"/>
      <c r="EL90" s="367"/>
      <c r="EM90" s="367"/>
      <c r="EN90" s="367"/>
      <c r="EO90" s="367"/>
      <c r="EP90" s="367"/>
      <c r="EQ90" s="367"/>
      <c r="ER90" s="367"/>
      <c r="ES90" s="367"/>
      <c r="ET90" s="367"/>
      <c r="EU90" s="367"/>
      <c r="EV90" s="367"/>
      <c r="EW90" s="367"/>
      <c r="EX90" s="367"/>
      <c r="EY90" s="367"/>
      <c r="EZ90" s="367"/>
      <c r="FA90" s="367"/>
      <c r="FB90" s="367"/>
      <c r="FC90" s="367"/>
      <c r="FD90" s="367"/>
      <c r="FE90" s="367"/>
      <c r="FF90" s="367"/>
      <c r="FG90" s="367"/>
      <c r="FH90" s="367"/>
      <c r="FI90" s="367"/>
      <c r="FJ90" s="367"/>
      <c r="FK90" s="367"/>
      <c r="FL90" s="367"/>
      <c r="FM90" s="367"/>
      <c r="FN90" s="367"/>
      <c r="FO90" s="367"/>
      <c r="FP90" s="367"/>
      <c r="FQ90" s="367"/>
      <c r="FR90" s="367"/>
      <c r="FS90" s="367"/>
      <c r="FT90" s="367"/>
      <c r="FU90" s="367"/>
      <c r="FV90" s="367"/>
      <c r="FW90" s="367"/>
      <c r="FX90" s="367"/>
      <c r="FY90" s="367"/>
      <c r="FZ90" s="367"/>
      <c r="GA90" s="367"/>
      <c r="GB90" s="367"/>
      <c r="GC90" s="367"/>
      <c r="GD90" s="367"/>
      <c r="GE90" s="367"/>
      <c r="GF90" s="367"/>
      <c r="GG90" s="367"/>
      <c r="GH90" s="367"/>
      <c r="GI90" s="367"/>
      <c r="GJ90" s="367"/>
      <c r="GK90" s="367"/>
      <c r="GL90" s="367"/>
      <c r="GM90" s="367"/>
      <c r="GN90" s="367"/>
      <c r="GO90" s="367"/>
      <c r="GP90" s="367"/>
      <c r="GQ90" s="367"/>
      <c r="GR90" s="367"/>
      <c r="GS90" s="367"/>
      <c r="GT90" s="367"/>
      <c r="GU90" s="367"/>
      <c r="GV90" s="367"/>
      <c r="GW90" s="367"/>
      <c r="GX90" s="367"/>
      <c r="GY90" s="367"/>
      <c r="GZ90" s="367"/>
      <c r="HA90" s="367"/>
      <c r="HB90" s="367"/>
      <c r="HC90" s="367"/>
      <c r="HD90" s="367"/>
      <c r="HE90" s="367"/>
      <c r="HF90" s="367"/>
      <c r="HG90" s="367"/>
      <c r="HH90" s="367"/>
      <c r="HI90" s="367"/>
      <c r="HJ90" s="367"/>
      <c r="HK90" s="367"/>
      <c r="HL90" s="367"/>
      <c r="HM90" s="367"/>
      <c r="HN90" s="367"/>
      <c r="HO90" s="367"/>
      <c r="HP90" s="367"/>
      <c r="HQ90" s="367"/>
      <c r="HR90" s="367"/>
      <c r="HS90" s="367"/>
      <c r="HT90" s="367"/>
      <c r="HU90" s="367"/>
      <c r="HV90" s="367"/>
      <c r="HW90" s="367"/>
      <c r="HX90" s="367"/>
      <c r="HY90" s="367"/>
      <c r="HZ90" s="367"/>
      <c r="IA90" s="367"/>
      <c r="IB90" s="367"/>
      <c r="IC90" s="367"/>
      <c r="ID90" s="367"/>
      <c r="IE90" s="367"/>
      <c r="IF90" s="367"/>
      <c r="IG90" s="367"/>
      <c r="IH90" s="367"/>
      <c r="II90" s="367"/>
      <c r="IJ90" s="367"/>
      <c r="IK90" s="367"/>
      <c r="IL90" s="367"/>
      <c r="IM90" s="367"/>
      <c r="IN90" s="367"/>
      <c r="IO90" s="367"/>
      <c r="IP90" s="367"/>
      <c r="IQ90" s="367"/>
      <c r="IR90" s="367"/>
      <c r="IS90" s="367"/>
      <c r="IT90" s="367"/>
      <c r="IU90" s="367"/>
      <c r="IV90" s="367"/>
      <c r="IW90" s="367"/>
      <c r="IX90" s="367"/>
      <c r="IY90" s="367"/>
      <c r="IZ90" s="367"/>
      <c r="JA90" s="367"/>
      <c r="JB90" s="367"/>
      <c r="JC90" s="367"/>
      <c r="JD90" s="367"/>
      <c r="JE90" s="367"/>
      <c r="JF90" s="367"/>
      <c r="JG90" s="367"/>
      <c r="JH90" s="367"/>
      <c r="JI90" s="367"/>
      <c r="JJ90" s="367"/>
      <c r="JK90" s="367"/>
      <c r="JL90" s="367"/>
      <c r="JM90" s="367"/>
      <c r="JN90" s="367"/>
      <c r="JO90" s="367"/>
      <c r="JP90" s="367"/>
      <c r="JQ90" s="367"/>
      <c r="JR90" s="367"/>
      <c r="JS90" s="367"/>
      <c r="JT90" s="367"/>
      <c r="JU90" s="367"/>
      <c r="JV90" s="367"/>
      <c r="JW90" s="367"/>
      <c r="JX90" s="367"/>
      <c r="JY90" s="367"/>
      <c r="JZ90" s="367"/>
      <c r="KA90" s="367"/>
      <c r="KB90" s="367"/>
      <c r="KC90" s="367"/>
      <c r="KD90" s="367"/>
      <c r="KE90" s="367"/>
      <c r="KF90" s="367"/>
      <c r="KG90" s="367"/>
      <c r="KH90" s="367"/>
      <c r="KI90" s="367"/>
      <c r="KJ90" s="367"/>
      <c r="KK90" s="367"/>
      <c r="KL90" s="367"/>
      <c r="KM90" s="367"/>
      <c r="KN90" s="367"/>
      <c r="KO90" s="367"/>
      <c r="KP90" s="367"/>
      <c r="KQ90" s="367"/>
      <c r="KR90" s="367"/>
      <c r="KS90" s="367"/>
      <c r="KT90" s="367"/>
      <c r="KU90" s="367"/>
      <c r="KV90" s="367"/>
      <c r="KW90" s="367"/>
      <c r="KX90" s="367"/>
      <c r="KY90" s="367"/>
      <c r="KZ90" s="367"/>
      <c r="LA90" s="367"/>
      <c r="LB90" s="367"/>
      <c r="LC90" s="367"/>
      <c r="LD90" s="367"/>
      <c r="LE90" s="367"/>
      <c r="LF90" s="367"/>
      <c r="LG90" s="367"/>
      <c r="LH90" s="367"/>
      <c r="LI90" s="367"/>
      <c r="LJ90" s="367"/>
      <c r="LK90" s="367"/>
      <c r="LL90" s="367"/>
      <c r="LM90" s="367"/>
      <c r="LN90" s="367"/>
      <c r="LO90" s="367"/>
      <c r="LP90" s="367"/>
      <c r="LQ90" s="367"/>
      <c r="LR90" s="367"/>
      <c r="LS90" s="367"/>
      <c r="LT90" s="367"/>
      <c r="LU90" s="367"/>
      <c r="LV90" s="367"/>
      <c r="LW90" s="367"/>
      <c r="LX90" s="367"/>
      <c r="LY90" s="367"/>
      <c r="LZ90" s="367"/>
      <c r="MA90" s="367"/>
      <c r="MB90" s="367"/>
      <c r="MC90" s="367"/>
      <c r="MD90" s="367"/>
      <c r="ME90" s="367"/>
      <c r="MF90" s="367"/>
      <c r="MG90" s="367"/>
      <c r="MH90" s="367"/>
      <c r="MI90" s="367"/>
      <c r="MJ90" s="367"/>
      <c r="MK90" s="367"/>
      <c r="ML90" s="367"/>
      <c r="MM90" s="367"/>
      <c r="MN90" s="367"/>
      <c r="MO90" s="367"/>
      <c r="MP90" s="367"/>
      <c r="MQ90" s="367"/>
      <c r="MR90" s="367"/>
      <c r="MS90" s="367"/>
      <c r="MT90" s="367"/>
      <c r="MU90" s="367"/>
      <c r="MV90" s="367"/>
      <c r="MW90" s="367"/>
      <c r="MX90" s="367"/>
      <c r="MY90" s="367"/>
      <c r="MZ90" s="367"/>
      <c r="NA90" s="367"/>
      <c r="NB90" s="367"/>
      <c r="NC90" s="367"/>
      <c r="ND90" s="367"/>
      <c r="NE90" s="367"/>
      <c r="NF90" s="367"/>
      <c r="NG90" s="367"/>
      <c r="NH90" s="367"/>
      <c r="NI90" s="367"/>
      <c r="NJ90" s="367"/>
      <c r="NK90" s="367"/>
      <c r="NL90" s="367"/>
      <c r="NM90" s="367"/>
      <c r="NN90" s="367"/>
      <c r="NO90" s="367"/>
      <c r="NP90" s="367"/>
      <c r="NQ90" s="367"/>
      <c r="NR90" s="367"/>
      <c r="NS90" s="367"/>
      <c r="NT90" s="367"/>
      <c r="NU90" s="367"/>
      <c r="NV90" s="367"/>
      <c r="NW90" s="367"/>
      <c r="NX90" s="367"/>
      <c r="NY90" s="367"/>
      <c r="NZ90" s="367"/>
      <c r="OA90" s="367"/>
      <c r="OB90" s="367"/>
      <c r="OC90" s="367"/>
      <c r="OD90" s="367"/>
      <c r="OE90" s="367"/>
      <c r="OF90" s="367"/>
      <c r="OG90" s="367"/>
      <c r="OH90" s="367"/>
      <c r="OI90" s="367"/>
      <c r="OJ90" s="367"/>
      <c r="OK90" s="367"/>
      <c r="OL90" s="367"/>
      <c r="OM90" s="367"/>
      <c r="ON90" s="367"/>
      <c r="OO90" s="367"/>
      <c r="OP90" s="367"/>
      <c r="OQ90" s="367"/>
      <c r="OR90" s="367"/>
      <c r="OS90" s="367"/>
      <c r="OT90" s="367"/>
      <c r="OU90" s="367"/>
      <c r="OV90" s="367"/>
      <c r="OW90" s="367"/>
      <c r="OX90" s="367"/>
      <c r="OY90" s="367"/>
      <c r="OZ90" s="367"/>
      <c r="PA90" s="367"/>
      <c r="PB90" s="367"/>
      <c r="PC90" s="367"/>
      <c r="PD90" s="367"/>
      <c r="PE90" s="367"/>
      <c r="PF90" s="367"/>
      <c r="PG90" s="367"/>
      <c r="PH90" s="367"/>
      <c r="PI90" s="367"/>
      <c r="PJ90" s="367"/>
      <c r="PK90" s="367"/>
      <c r="PL90" s="367"/>
      <c r="PM90" s="367"/>
      <c r="PN90" s="367"/>
      <c r="PO90" s="367"/>
      <c r="PP90" s="367"/>
      <c r="PQ90" s="367"/>
      <c r="PR90" s="367"/>
      <c r="PS90" s="367"/>
      <c r="PT90" s="367"/>
      <c r="PU90" s="367"/>
      <c r="PV90" s="367"/>
      <c r="PW90" s="367"/>
      <c r="PX90" s="367"/>
      <c r="PY90" s="367"/>
      <c r="PZ90" s="367"/>
      <c r="QA90" s="367"/>
      <c r="QB90" s="367"/>
      <c r="QC90" s="367"/>
      <c r="QD90" s="367"/>
      <c r="QE90" s="367"/>
      <c r="QF90" s="367"/>
      <c r="QG90" s="367"/>
      <c r="QH90" s="367"/>
      <c r="QI90" s="367"/>
      <c r="QJ90" s="367"/>
      <c r="QK90" s="367"/>
      <c r="QL90" s="367"/>
      <c r="QM90" s="367"/>
      <c r="QN90" s="367"/>
      <c r="QO90" s="367"/>
      <c r="QP90" s="367"/>
      <c r="QQ90" s="367"/>
      <c r="QR90" s="367"/>
      <c r="QS90" s="367"/>
      <c r="QT90" s="367"/>
      <c r="QU90" s="367"/>
      <c r="QV90" s="367"/>
      <c r="QW90" s="367"/>
      <c r="QX90" s="367"/>
      <c r="QY90" s="367"/>
      <c r="QZ90" s="367"/>
      <c r="RA90" s="367"/>
      <c r="RB90" s="367"/>
      <c r="RC90" s="367"/>
      <c r="RD90" s="367"/>
      <c r="RE90" s="367"/>
      <c r="RF90" s="367"/>
      <c r="RG90" s="367"/>
      <c r="RH90" s="367"/>
      <c r="RI90" s="367"/>
      <c r="RJ90" s="367"/>
      <c r="RK90" s="367"/>
      <c r="RL90" s="367"/>
      <c r="RM90" s="367"/>
      <c r="RN90" s="367"/>
      <c r="RO90" s="367"/>
      <c r="RP90" s="367"/>
      <c r="RQ90" s="367"/>
      <c r="RR90" s="367"/>
      <c r="RS90" s="367"/>
      <c r="RT90" s="367"/>
      <c r="RU90" s="367"/>
      <c r="RV90" s="367"/>
      <c r="RW90" s="367"/>
      <c r="RX90" s="367"/>
      <c r="RY90" s="367"/>
      <c r="RZ90" s="367"/>
      <c r="SA90" s="367"/>
      <c r="SB90" s="367"/>
      <c r="SC90" s="367"/>
      <c r="SD90" s="367"/>
      <c r="SE90" s="367"/>
      <c r="SF90" s="367"/>
      <c r="SG90" s="367"/>
      <c r="SH90" s="367"/>
      <c r="SI90" s="367"/>
      <c r="SJ90" s="367"/>
      <c r="SK90" s="367"/>
      <c r="SL90" s="367"/>
      <c r="SM90" s="367"/>
      <c r="SN90" s="367"/>
      <c r="SO90" s="367"/>
      <c r="SP90" s="367"/>
      <c r="SQ90" s="367"/>
      <c r="SR90" s="367"/>
      <c r="SS90" s="367"/>
      <c r="ST90" s="367"/>
      <c r="SU90" s="367"/>
      <c r="SV90" s="367"/>
      <c r="SW90" s="367"/>
      <c r="SX90" s="367"/>
      <c r="SY90" s="367"/>
      <c r="SZ90" s="367"/>
      <c r="TA90" s="367"/>
      <c r="TB90" s="367"/>
      <c r="TC90" s="367"/>
      <c r="TD90" s="367"/>
      <c r="TE90" s="367"/>
      <c r="TF90" s="367"/>
      <c r="TG90" s="367"/>
      <c r="TH90" s="367"/>
      <c r="TI90" s="367"/>
      <c r="TJ90" s="367"/>
      <c r="TK90" s="367"/>
      <c r="TL90" s="367"/>
      <c r="TM90" s="367"/>
      <c r="TN90" s="367"/>
      <c r="TO90" s="367"/>
      <c r="TP90" s="367"/>
      <c r="TQ90" s="367"/>
      <c r="TR90" s="367"/>
      <c r="TS90" s="367"/>
      <c r="TT90" s="367"/>
      <c r="TU90" s="367"/>
      <c r="TV90" s="367"/>
      <c r="TW90" s="367"/>
      <c r="TX90" s="367"/>
      <c r="TY90" s="367"/>
      <c r="TZ90" s="367"/>
      <c r="UA90" s="367"/>
      <c r="UB90" s="367"/>
      <c r="UC90" s="367"/>
      <c r="UD90" s="367"/>
      <c r="UE90" s="367"/>
      <c r="UF90" s="367"/>
      <c r="UG90" s="367"/>
      <c r="UH90" s="367"/>
      <c r="UI90" s="367"/>
      <c r="UJ90" s="367"/>
      <c r="UK90" s="367"/>
      <c r="UL90" s="367"/>
      <c r="UM90" s="367"/>
      <c r="UN90" s="367"/>
      <c r="UO90" s="367"/>
      <c r="UP90" s="367"/>
      <c r="UQ90" s="367"/>
      <c r="UR90" s="367"/>
      <c r="US90" s="367"/>
      <c r="UT90" s="367"/>
      <c r="UU90" s="367"/>
      <c r="UV90" s="367"/>
      <c r="UW90" s="367"/>
      <c r="UX90" s="367"/>
      <c r="UY90" s="367"/>
      <c r="UZ90" s="367"/>
      <c r="VA90" s="367"/>
      <c r="VB90" s="367"/>
      <c r="VC90" s="367"/>
      <c r="VD90" s="367"/>
      <c r="VE90" s="367"/>
      <c r="VF90" s="367"/>
      <c r="VG90" s="367"/>
      <c r="VH90" s="367"/>
      <c r="VI90" s="367"/>
      <c r="VJ90" s="367"/>
      <c r="VK90" s="367"/>
      <c r="VL90" s="367"/>
      <c r="VM90" s="367"/>
      <c r="VN90" s="367"/>
      <c r="VO90" s="367"/>
      <c r="VP90" s="367"/>
      <c r="VQ90" s="367"/>
      <c r="VR90" s="367"/>
      <c r="VS90" s="367"/>
      <c r="VT90" s="367"/>
      <c r="VU90" s="367"/>
      <c r="VV90" s="367"/>
      <c r="VW90" s="367"/>
      <c r="VX90" s="367"/>
      <c r="VY90" s="367"/>
      <c r="VZ90" s="367"/>
      <c r="WA90" s="367"/>
      <c r="WB90" s="367"/>
      <c r="WC90" s="367"/>
      <c r="WD90" s="367"/>
      <c r="WE90" s="367"/>
      <c r="WF90" s="367"/>
      <c r="WG90" s="367"/>
      <c r="WH90" s="367"/>
      <c r="WI90" s="367"/>
      <c r="WJ90" s="367"/>
      <c r="WK90" s="367"/>
      <c r="WL90" s="367"/>
      <c r="WM90" s="367"/>
      <c r="WN90" s="367"/>
      <c r="WO90" s="367"/>
      <c r="WP90" s="367"/>
      <c r="WQ90" s="367"/>
      <c r="WR90" s="367"/>
      <c r="WS90" s="367"/>
      <c r="WT90" s="367"/>
      <c r="WU90" s="367"/>
      <c r="WV90" s="367"/>
      <c r="WW90" s="367"/>
      <c r="WX90" s="367"/>
      <c r="WY90" s="367"/>
      <c r="WZ90" s="367"/>
      <c r="XA90" s="367"/>
      <c r="XB90" s="367"/>
      <c r="XC90" s="367"/>
      <c r="XD90" s="367"/>
      <c r="XE90" s="367"/>
      <c r="XF90" s="367"/>
      <c r="XG90" s="367"/>
      <c r="XH90" s="367"/>
      <c r="XI90" s="367"/>
      <c r="XJ90" s="367"/>
      <c r="XK90" s="367"/>
      <c r="XL90" s="367"/>
      <c r="XM90" s="367"/>
      <c r="XN90" s="367"/>
      <c r="XO90" s="367"/>
      <c r="XP90" s="367"/>
      <c r="XQ90" s="367"/>
      <c r="XR90" s="367"/>
      <c r="XS90" s="367"/>
      <c r="XT90" s="367"/>
      <c r="XU90" s="367"/>
      <c r="XV90" s="367"/>
      <c r="XW90" s="367"/>
      <c r="XX90" s="367"/>
      <c r="XY90" s="367"/>
      <c r="XZ90" s="367"/>
      <c r="YA90" s="367"/>
      <c r="YB90" s="367"/>
      <c r="YC90" s="367"/>
      <c r="YD90" s="367"/>
      <c r="YE90" s="367"/>
      <c r="YF90" s="367"/>
      <c r="YG90" s="367"/>
      <c r="YH90" s="367"/>
      <c r="YI90" s="367"/>
      <c r="YJ90" s="367"/>
      <c r="YK90" s="367"/>
      <c r="YL90" s="367"/>
      <c r="YM90" s="367"/>
      <c r="YN90" s="367"/>
      <c r="YO90" s="367"/>
      <c r="YP90" s="367"/>
      <c r="YQ90" s="367"/>
      <c r="YR90" s="367"/>
      <c r="YS90" s="367"/>
      <c r="YT90" s="367"/>
      <c r="YU90" s="367"/>
      <c r="YV90" s="367"/>
      <c r="YW90" s="367"/>
      <c r="YX90" s="367"/>
      <c r="YY90" s="367"/>
      <c r="YZ90" s="367"/>
      <c r="ZA90" s="367"/>
      <c r="ZB90" s="367"/>
      <c r="ZC90" s="367"/>
      <c r="ZD90" s="367"/>
      <c r="ZE90" s="367"/>
      <c r="ZF90" s="367"/>
      <c r="ZG90" s="367"/>
      <c r="ZH90" s="367"/>
      <c r="ZI90" s="367"/>
      <c r="ZJ90" s="367"/>
      <c r="ZK90" s="367"/>
      <c r="ZL90" s="367"/>
      <c r="ZM90" s="367"/>
      <c r="ZN90" s="367"/>
      <c r="ZO90" s="367"/>
      <c r="ZP90" s="367"/>
      <c r="ZQ90" s="367"/>
      <c r="ZR90" s="367"/>
      <c r="ZS90" s="367"/>
      <c r="ZT90" s="367"/>
      <c r="ZU90" s="367"/>
      <c r="ZV90" s="367"/>
      <c r="ZW90" s="367"/>
      <c r="ZX90" s="367"/>
      <c r="ZY90" s="367"/>
      <c r="ZZ90" s="367"/>
      <c r="AAA90" s="367"/>
      <c r="AAB90" s="367"/>
      <c r="AAC90" s="367"/>
      <c r="AAD90" s="367"/>
      <c r="AAE90" s="367"/>
      <c r="AAF90" s="367"/>
      <c r="AAG90" s="367"/>
      <c r="AAH90" s="367"/>
      <c r="AAI90" s="367"/>
      <c r="AAJ90" s="367"/>
      <c r="AAK90" s="367"/>
      <c r="AAL90" s="367"/>
      <c r="AAM90" s="367"/>
      <c r="AAN90" s="367"/>
      <c r="AAO90" s="367"/>
      <c r="AAP90" s="367"/>
      <c r="AAQ90" s="367"/>
      <c r="AAR90" s="367"/>
      <c r="AAS90" s="367"/>
      <c r="AAT90" s="367"/>
      <c r="AAU90" s="367"/>
      <c r="AAV90" s="367"/>
      <c r="AAW90" s="367"/>
      <c r="AAX90" s="367"/>
      <c r="AAY90" s="367"/>
      <c r="AAZ90" s="367"/>
      <c r="ABA90" s="367"/>
      <c r="ABB90" s="367"/>
      <c r="ABC90" s="367"/>
      <c r="ABD90" s="367"/>
      <c r="ABE90" s="367"/>
      <c r="ABF90" s="367"/>
      <c r="ABG90" s="367"/>
      <c r="ABH90" s="367"/>
      <c r="ABI90" s="367"/>
      <c r="ABJ90" s="367"/>
      <c r="ABK90" s="367"/>
      <c r="ABL90" s="367"/>
      <c r="ABM90" s="367"/>
      <c r="ABN90" s="367"/>
      <c r="ABO90" s="367"/>
      <c r="ABP90" s="367"/>
      <c r="ABQ90" s="367"/>
      <c r="ABR90" s="367"/>
      <c r="ABS90" s="367"/>
      <c r="ABT90" s="367"/>
      <c r="ABU90" s="367"/>
      <c r="ABV90" s="367"/>
      <c r="ABW90" s="367"/>
      <c r="ABX90" s="367"/>
      <c r="ABY90" s="367"/>
      <c r="ABZ90" s="367"/>
      <c r="ACA90" s="367"/>
      <c r="ACB90" s="367"/>
      <c r="ACC90" s="367"/>
      <c r="ACD90" s="367"/>
      <c r="ACE90" s="367"/>
      <c r="ACF90" s="367"/>
      <c r="ACG90" s="367"/>
      <c r="ACH90" s="367"/>
      <c r="ACI90" s="367"/>
      <c r="ACJ90" s="367"/>
      <c r="ACK90" s="367"/>
      <c r="ACL90" s="367"/>
      <c r="ACM90" s="367"/>
      <c r="ACN90" s="367"/>
      <c r="ACO90" s="367"/>
      <c r="ACP90" s="367"/>
      <c r="ACQ90" s="367"/>
      <c r="ACR90" s="367"/>
      <c r="ACS90" s="367"/>
      <c r="ACT90" s="367"/>
      <c r="ACU90" s="367"/>
      <c r="ACV90" s="367"/>
      <c r="ACW90" s="367"/>
      <c r="ACX90" s="367"/>
      <c r="ACY90" s="367"/>
      <c r="ACZ90" s="367"/>
      <c r="ADA90" s="367"/>
      <c r="ADB90" s="367"/>
      <c r="ADC90" s="367"/>
      <c r="ADD90" s="367"/>
      <c r="ADE90" s="367"/>
      <c r="ADF90" s="367"/>
      <c r="ADG90" s="367"/>
      <c r="ADH90" s="367"/>
      <c r="ADI90" s="367"/>
      <c r="ADJ90" s="367"/>
      <c r="ADK90" s="367"/>
      <c r="ADL90" s="367"/>
      <c r="ADM90" s="367"/>
      <c r="ADN90" s="367"/>
      <c r="ADO90" s="367"/>
      <c r="ADP90" s="367"/>
      <c r="ADQ90" s="367"/>
      <c r="ADR90" s="367"/>
      <c r="ADS90" s="367"/>
      <c r="ADT90" s="367"/>
      <c r="ADU90" s="367"/>
      <c r="ADV90" s="367"/>
      <c r="ADW90" s="367"/>
      <c r="ADX90" s="367"/>
      <c r="ADY90" s="367"/>
      <c r="ADZ90" s="367"/>
      <c r="AEA90" s="367"/>
      <c r="AEB90" s="367"/>
      <c r="AEC90" s="367"/>
      <c r="AED90" s="367"/>
      <c r="AEE90" s="367"/>
      <c r="AEF90" s="367"/>
      <c r="AEG90" s="367"/>
      <c r="AEH90" s="367"/>
      <c r="AEI90" s="367"/>
      <c r="AEJ90" s="367"/>
      <c r="AEK90" s="367"/>
      <c r="AEL90" s="367"/>
      <c r="AEM90" s="367"/>
      <c r="AEN90" s="367"/>
      <c r="AEO90" s="367"/>
      <c r="AEP90" s="367"/>
      <c r="AEQ90" s="367"/>
      <c r="AER90" s="367"/>
      <c r="AES90" s="367"/>
      <c r="AET90" s="367"/>
      <c r="AEU90" s="367"/>
      <c r="AEV90" s="367"/>
      <c r="AEW90" s="367"/>
      <c r="AEX90" s="367"/>
      <c r="AEY90" s="367"/>
      <c r="AEZ90" s="367"/>
      <c r="AFA90" s="367"/>
      <c r="AFB90" s="367"/>
      <c r="AFC90" s="367"/>
      <c r="AFD90" s="367"/>
      <c r="AFE90" s="367"/>
      <c r="AFF90" s="367"/>
      <c r="AFG90" s="367"/>
      <c r="AFH90" s="367"/>
      <c r="AFI90" s="367"/>
      <c r="AFJ90" s="367"/>
      <c r="AFK90" s="367"/>
      <c r="AFL90" s="367"/>
      <c r="AFM90" s="367"/>
      <c r="AFN90" s="367"/>
      <c r="AFO90" s="367"/>
      <c r="AFP90" s="367"/>
      <c r="AFQ90" s="367"/>
      <c r="AFR90" s="367"/>
      <c r="AFS90" s="367"/>
      <c r="AFT90" s="367"/>
      <c r="AFU90" s="367"/>
      <c r="AFV90" s="367"/>
      <c r="AFW90" s="367"/>
      <c r="AFX90" s="367"/>
      <c r="AFY90" s="367"/>
      <c r="AFZ90" s="367"/>
      <c r="AGA90" s="367"/>
      <c r="AGB90" s="367"/>
      <c r="AGC90" s="367"/>
      <c r="AGD90" s="367"/>
      <c r="AGE90" s="367"/>
      <c r="AGF90" s="367"/>
      <c r="AGG90" s="367"/>
      <c r="AGH90" s="367"/>
      <c r="AGI90" s="367"/>
      <c r="AGJ90" s="367"/>
      <c r="AGK90" s="367"/>
      <c r="AGL90" s="367"/>
      <c r="AGM90" s="367"/>
      <c r="AGN90" s="367"/>
      <c r="AGO90" s="367"/>
      <c r="AGP90" s="367"/>
      <c r="AGQ90" s="367"/>
      <c r="AGR90" s="367"/>
      <c r="AGS90" s="367"/>
      <c r="AGT90" s="367"/>
      <c r="AGU90" s="367"/>
      <c r="AGV90" s="367"/>
      <c r="AGW90" s="367"/>
      <c r="AGX90" s="367"/>
      <c r="AGY90" s="367"/>
      <c r="AGZ90" s="367"/>
      <c r="AHA90" s="367"/>
      <c r="AHB90" s="367"/>
      <c r="AHC90" s="367"/>
      <c r="AHD90" s="367"/>
      <c r="AHE90" s="367"/>
      <c r="AHF90" s="367"/>
      <c r="AHG90" s="367"/>
      <c r="AHH90" s="367"/>
      <c r="AHI90" s="367"/>
      <c r="AHJ90" s="367"/>
      <c r="AHK90" s="367"/>
      <c r="AHL90" s="367"/>
      <c r="AHM90" s="367"/>
      <c r="AHN90" s="367"/>
      <c r="AHO90" s="367"/>
      <c r="AHP90" s="367"/>
      <c r="AHQ90" s="367"/>
      <c r="AHR90" s="367"/>
      <c r="AHS90" s="367"/>
      <c r="AHT90" s="367"/>
      <c r="AHU90" s="367"/>
      <c r="AHV90" s="367"/>
      <c r="AHW90" s="367"/>
      <c r="AHX90" s="367"/>
      <c r="AHY90" s="367"/>
      <c r="AHZ90" s="367"/>
      <c r="AIA90" s="367"/>
      <c r="AIB90" s="367"/>
      <c r="AIC90" s="367"/>
      <c r="AID90" s="367"/>
      <c r="AIE90" s="367"/>
      <c r="AIF90" s="367"/>
      <c r="AIG90" s="367"/>
      <c r="AIH90" s="367"/>
      <c r="AII90" s="367"/>
      <c r="AIJ90" s="367"/>
      <c r="AIK90" s="367"/>
      <c r="AIL90" s="367"/>
      <c r="AIM90" s="367"/>
      <c r="AIN90" s="367"/>
      <c r="AIO90" s="367"/>
      <c r="AIP90" s="367"/>
      <c r="AIQ90" s="367"/>
      <c r="AIR90" s="367"/>
      <c r="AIS90" s="367"/>
      <c r="AIT90" s="367"/>
      <c r="AIU90" s="367"/>
      <c r="AIV90" s="367"/>
      <c r="AIW90" s="367"/>
      <c r="AIX90" s="367"/>
      <c r="AIY90" s="367"/>
      <c r="AIZ90" s="367"/>
      <c r="AJA90" s="367"/>
      <c r="AJB90" s="367"/>
      <c r="AJC90" s="367"/>
      <c r="AJD90" s="367"/>
      <c r="AJE90" s="367"/>
      <c r="AJF90" s="367"/>
      <c r="AJG90" s="367"/>
      <c r="AJH90" s="367"/>
      <c r="AJI90" s="367"/>
      <c r="AJJ90" s="367"/>
      <c r="AJK90" s="367"/>
      <c r="AJL90" s="367"/>
      <c r="AJM90" s="367"/>
      <c r="AJN90" s="367"/>
      <c r="AJO90" s="367"/>
      <c r="AJP90" s="367"/>
      <c r="AJQ90" s="367"/>
      <c r="AJR90" s="367"/>
      <c r="AJS90" s="367"/>
      <c r="AJT90" s="367"/>
      <c r="AJU90" s="367"/>
      <c r="AJV90" s="367"/>
      <c r="AJW90" s="367"/>
      <c r="AJX90" s="367"/>
      <c r="AJY90" s="367"/>
      <c r="AJZ90" s="367"/>
      <c r="AKA90" s="367"/>
      <c r="AKB90" s="367"/>
      <c r="AKC90" s="367"/>
      <c r="AKD90" s="367"/>
      <c r="AKE90" s="367"/>
      <c r="AKF90" s="367"/>
      <c r="AKG90" s="367"/>
      <c r="AKH90" s="367"/>
      <c r="AKI90" s="367"/>
      <c r="AKJ90" s="367"/>
      <c r="AKK90" s="367"/>
      <c r="AKL90" s="367"/>
      <c r="AKM90" s="367"/>
      <c r="AKN90" s="367"/>
      <c r="AKO90" s="367"/>
      <c r="AKP90" s="367"/>
      <c r="AKQ90" s="367"/>
      <c r="AKR90" s="367"/>
      <c r="AKS90" s="367"/>
      <c r="AKT90" s="367"/>
      <c r="AKU90" s="367"/>
      <c r="AKV90" s="367"/>
      <c r="AKW90" s="367"/>
      <c r="AKX90" s="367"/>
      <c r="AKY90" s="367"/>
      <c r="AKZ90" s="367"/>
      <c r="ALA90" s="367"/>
      <c r="ALB90" s="367"/>
      <c r="ALC90" s="367"/>
      <c r="ALD90" s="367"/>
      <c r="ALE90" s="367"/>
      <c r="ALF90" s="367"/>
      <c r="ALG90" s="367"/>
      <c r="ALH90" s="367"/>
      <c r="ALI90" s="367"/>
      <c r="ALJ90" s="367"/>
      <c r="ALK90" s="367"/>
      <c r="ALL90" s="367"/>
      <c r="ALM90" s="367"/>
      <c r="ALN90" s="367"/>
      <c r="ALO90" s="367"/>
      <c r="ALP90" s="367"/>
      <c r="ALQ90" s="367"/>
      <c r="ALR90" s="367"/>
      <c r="ALS90" s="367"/>
      <c r="ALT90" s="367"/>
      <c r="ALU90" s="367"/>
      <c r="ALV90" s="367"/>
      <c r="ALW90" s="367"/>
      <c r="ALX90" s="367"/>
      <c r="ALY90" s="367"/>
      <c r="ALZ90" s="367"/>
      <c r="AMA90" s="367"/>
      <c r="AMB90" s="367"/>
      <c r="AMC90" s="367"/>
      <c r="AMD90" s="367"/>
      <c r="AME90" s="367"/>
      <c r="AMF90" s="367"/>
      <c r="AMG90" s="367"/>
      <c r="AMH90" s="367"/>
      <c r="AMI90" s="367"/>
      <c r="AMJ90" s="367"/>
      <c r="AMK90" s="367"/>
      <c r="AML90" s="367"/>
      <c r="AMM90" s="367"/>
      <c r="AMN90" s="367"/>
      <c r="AMO90" s="367"/>
      <c r="AMP90" s="367"/>
      <c r="AMQ90" s="367"/>
      <c r="AMR90" s="367"/>
      <c r="AMS90" s="367"/>
      <c r="AMT90" s="367"/>
      <c r="AMU90" s="367"/>
      <c r="AMV90" s="367"/>
      <c r="AMW90" s="367"/>
      <c r="AMX90" s="367"/>
      <c r="AMY90" s="367"/>
      <c r="AMZ90" s="367"/>
      <c r="ANA90" s="367"/>
      <c r="ANB90" s="367"/>
      <c r="ANC90" s="367"/>
      <c r="AND90" s="367"/>
      <c r="ANE90" s="367"/>
      <c r="ANF90" s="367"/>
      <c r="ANG90" s="367"/>
      <c r="ANH90" s="367"/>
      <c r="ANI90" s="367"/>
      <c r="ANJ90" s="367"/>
      <c r="ANK90" s="367"/>
      <c r="ANL90" s="367"/>
      <c r="ANM90" s="367"/>
      <c r="ANN90" s="367"/>
      <c r="ANO90" s="367"/>
      <c r="ANP90" s="367"/>
      <c r="ANQ90" s="367"/>
      <c r="ANR90" s="367"/>
      <c r="ANS90" s="367"/>
      <c r="ANT90" s="367"/>
      <c r="ANU90" s="367"/>
      <c r="ANV90" s="367"/>
      <c r="ANW90" s="367"/>
      <c r="ANX90" s="367"/>
      <c r="ANY90" s="367"/>
      <c r="ANZ90" s="367"/>
      <c r="AOA90" s="367"/>
      <c r="AOB90" s="367"/>
      <c r="AOC90" s="367"/>
      <c r="AOD90" s="367"/>
      <c r="AOE90" s="367"/>
      <c r="AOF90" s="367"/>
      <c r="AOG90" s="367"/>
      <c r="AOH90" s="367"/>
      <c r="AOI90" s="367"/>
      <c r="AOJ90" s="367"/>
      <c r="AOK90" s="367"/>
      <c r="AOL90" s="367"/>
      <c r="AOM90" s="367"/>
      <c r="AON90" s="367"/>
      <c r="AOO90" s="367"/>
      <c r="AOP90" s="367"/>
      <c r="AOQ90" s="367"/>
      <c r="AOR90" s="367"/>
      <c r="AOS90" s="367"/>
      <c r="AOT90" s="367"/>
      <c r="AOU90" s="367"/>
      <c r="AOV90" s="367"/>
      <c r="AOW90" s="367"/>
      <c r="AOX90" s="367"/>
      <c r="AOY90" s="367"/>
      <c r="AOZ90" s="367"/>
      <c r="APA90" s="367"/>
      <c r="APB90" s="367"/>
      <c r="APC90" s="367"/>
      <c r="APD90" s="367"/>
      <c r="APE90" s="367"/>
      <c r="APF90" s="367"/>
      <c r="APG90" s="367"/>
      <c r="APH90" s="367"/>
      <c r="API90" s="367"/>
      <c r="APJ90" s="367"/>
      <c r="APK90" s="367"/>
      <c r="APL90" s="367"/>
      <c r="APM90" s="367"/>
      <c r="APN90" s="367"/>
      <c r="APO90" s="367"/>
      <c r="APP90" s="367"/>
      <c r="APQ90" s="367"/>
      <c r="APR90" s="367"/>
      <c r="APS90" s="367"/>
      <c r="APT90" s="367"/>
      <c r="APU90" s="367"/>
      <c r="APV90" s="367"/>
      <c r="APW90" s="367"/>
      <c r="APX90" s="367"/>
      <c r="APY90" s="367"/>
      <c r="APZ90" s="367"/>
      <c r="AQA90" s="367"/>
      <c r="AQB90" s="367"/>
      <c r="AQC90" s="367"/>
      <c r="AQD90" s="367"/>
      <c r="AQE90" s="367"/>
      <c r="AQF90" s="367"/>
      <c r="AQG90" s="367"/>
      <c r="AQH90" s="367"/>
      <c r="AQI90" s="367"/>
      <c r="AQJ90" s="367"/>
      <c r="AQK90" s="367"/>
      <c r="AQL90" s="367"/>
      <c r="AQM90" s="367"/>
      <c r="AQN90" s="367"/>
      <c r="AQO90" s="367"/>
      <c r="AQP90" s="367"/>
      <c r="AQQ90" s="367"/>
      <c r="AQR90" s="367"/>
      <c r="AQS90" s="367"/>
      <c r="AQT90" s="367"/>
      <c r="AQU90" s="367"/>
      <c r="AQV90" s="367"/>
      <c r="AQW90" s="367"/>
      <c r="AQX90" s="367"/>
      <c r="AQY90" s="367"/>
      <c r="AQZ90" s="367"/>
      <c r="ARA90" s="367"/>
      <c r="ARB90" s="367"/>
      <c r="ARC90" s="367"/>
      <c r="ARD90" s="367"/>
      <c r="ARE90" s="367"/>
      <c r="ARF90" s="367"/>
      <c r="ARG90" s="367"/>
      <c r="ARH90" s="367"/>
      <c r="ARI90" s="367"/>
      <c r="ARJ90" s="367"/>
      <c r="ARK90" s="367"/>
      <c r="ARL90" s="367"/>
      <c r="ARM90" s="367"/>
      <c r="ARN90" s="367"/>
      <c r="ARO90" s="367"/>
      <c r="ARP90" s="367"/>
      <c r="ARQ90" s="367"/>
      <c r="ARR90" s="367"/>
      <c r="ARS90" s="367"/>
      <c r="ART90" s="367"/>
      <c r="ARU90" s="367"/>
      <c r="ARV90" s="367"/>
      <c r="ARW90" s="367"/>
      <c r="ARX90" s="367"/>
      <c r="ARY90" s="367"/>
      <c r="ARZ90" s="367"/>
      <c r="ASA90" s="367"/>
      <c r="ASB90" s="367"/>
      <c r="ASC90" s="367"/>
      <c r="ASD90" s="367"/>
      <c r="ASE90" s="367"/>
      <c r="ASF90" s="367"/>
      <c r="ASG90" s="367"/>
      <c r="ASH90" s="367"/>
      <c r="ASI90" s="367"/>
      <c r="ASJ90" s="367"/>
      <c r="ASK90" s="367"/>
      <c r="ASL90" s="367"/>
      <c r="ASM90" s="367"/>
      <c r="ASN90" s="367"/>
      <c r="ASO90" s="367"/>
      <c r="ASP90" s="367"/>
      <c r="ASQ90" s="367"/>
      <c r="ASR90" s="367"/>
      <c r="ASS90" s="367"/>
      <c r="AST90" s="367"/>
      <c r="ASU90" s="367"/>
      <c r="ASV90" s="367"/>
      <c r="ASW90" s="367"/>
      <c r="ASX90" s="367"/>
      <c r="ASY90" s="367"/>
      <c r="ASZ90" s="367"/>
      <c r="ATA90" s="367"/>
      <c r="ATB90" s="367"/>
      <c r="ATC90" s="367"/>
      <c r="ATD90" s="367"/>
    </row>
    <row r="91" spans="1:1200" s="360" customFormat="1">
      <c r="A91" s="356">
        <v>8</v>
      </c>
      <c r="B91" s="356">
        <v>2</v>
      </c>
      <c r="C91" s="357" t="s">
        <v>1578</v>
      </c>
      <c r="D91" s="356">
        <v>2006</v>
      </c>
      <c r="E91" s="358" t="s">
        <v>1468</v>
      </c>
      <c r="F91" s="356" t="s">
        <v>1049</v>
      </c>
      <c r="G91" s="357"/>
      <c r="H91" s="357"/>
      <c r="I91" s="357"/>
      <c r="J91" s="357"/>
      <c r="K91" s="359" t="s">
        <v>1540</v>
      </c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  <c r="BG91" s="367"/>
      <c r="BH91" s="367"/>
      <c r="BI91" s="367"/>
      <c r="BJ91" s="367"/>
      <c r="BK91" s="367"/>
      <c r="BL91" s="367"/>
      <c r="BM91" s="367"/>
      <c r="BN91" s="367"/>
      <c r="BO91" s="367"/>
      <c r="BP91" s="367"/>
      <c r="BQ91" s="367"/>
      <c r="BR91" s="367"/>
      <c r="BS91" s="367"/>
      <c r="BT91" s="367"/>
      <c r="BU91" s="367"/>
      <c r="BV91" s="367"/>
      <c r="BW91" s="367"/>
      <c r="BX91" s="367"/>
      <c r="BY91" s="367"/>
      <c r="BZ91" s="367"/>
      <c r="CA91" s="367"/>
      <c r="CB91" s="367"/>
      <c r="CC91" s="367"/>
      <c r="CD91" s="367"/>
      <c r="CE91" s="367"/>
      <c r="CF91" s="367"/>
      <c r="CG91" s="367"/>
      <c r="CH91" s="367"/>
      <c r="CI91" s="367"/>
      <c r="CJ91" s="367"/>
      <c r="CK91" s="367"/>
      <c r="CL91" s="367"/>
      <c r="CM91" s="367"/>
      <c r="CN91" s="367"/>
      <c r="CO91" s="367"/>
      <c r="CP91" s="367"/>
      <c r="CQ91" s="367"/>
      <c r="CR91" s="367"/>
      <c r="CS91" s="367"/>
      <c r="CT91" s="367"/>
      <c r="CU91" s="367"/>
      <c r="CV91" s="367"/>
      <c r="CW91" s="367"/>
      <c r="CX91" s="367"/>
      <c r="CY91" s="367"/>
      <c r="CZ91" s="367"/>
      <c r="DA91" s="367"/>
      <c r="DB91" s="367"/>
      <c r="DC91" s="367"/>
      <c r="DD91" s="367"/>
      <c r="DE91" s="367"/>
      <c r="DF91" s="367"/>
      <c r="DG91" s="367"/>
      <c r="DH91" s="367"/>
      <c r="DI91" s="367"/>
      <c r="DJ91" s="367"/>
      <c r="DK91" s="367"/>
      <c r="DL91" s="367"/>
      <c r="DM91" s="367"/>
      <c r="DN91" s="367"/>
      <c r="DO91" s="367"/>
      <c r="DP91" s="367"/>
      <c r="DQ91" s="367"/>
      <c r="DR91" s="367"/>
      <c r="DS91" s="367"/>
      <c r="DT91" s="367"/>
      <c r="DU91" s="367"/>
      <c r="DV91" s="367"/>
      <c r="DW91" s="367"/>
      <c r="DX91" s="367"/>
      <c r="DY91" s="367"/>
      <c r="DZ91" s="367"/>
      <c r="EA91" s="367"/>
      <c r="EB91" s="367"/>
      <c r="EC91" s="367"/>
      <c r="ED91" s="367"/>
      <c r="EE91" s="367"/>
      <c r="EF91" s="367"/>
      <c r="EG91" s="367"/>
      <c r="EH91" s="367"/>
      <c r="EI91" s="367"/>
      <c r="EJ91" s="367"/>
      <c r="EK91" s="367"/>
      <c r="EL91" s="367"/>
      <c r="EM91" s="367"/>
      <c r="EN91" s="367"/>
      <c r="EO91" s="367"/>
      <c r="EP91" s="367"/>
      <c r="EQ91" s="367"/>
      <c r="ER91" s="367"/>
      <c r="ES91" s="367"/>
      <c r="ET91" s="367"/>
      <c r="EU91" s="367"/>
      <c r="EV91" s="367"/>
      <c r="EW91" s="367"/>
      <c r="EX91" s="367"/>
      <c r="EY91" s="367"/>
      <c r="EZ91" s="367"/>
      <c r="FA91" s="367"/>
      <c r="FB91" s="367"/>
      <c r="FC91" s="367"/>
      <c r="FD91" s="367"/>
      <c r="FE91" s="367"/>
      <c r="FF91" s="367"/>
      <c r="FG91" s="367"/>
      <c r="FH91" s="367"/>
      <c r="FI91" s="367"/>
      <c r="FJ91" s="367"/>
      <c r="FK91" s="367"/>
      <c r="FL91" s="367"/>
      <c r="FM91" s="367"/>
      <c r="FN91" s="367"/>
      <c r="FO91" s="367"/>
      <c r="FP91" s="367"/>
      <c r="FQ91" s="367"/>
      <c r="FR91" s="367"/>
      <c r="FS91" s="367"/>
      <c r="FT91" s="367"/>
      <c r="FU91" s="367"/>
      <c r="FV91" s="367"/>
      <c r="FW91" s="367"/>
      <c r="FX91" s="367"/>
      <c r="FY91" s="367"/>
      <c r="FZ91" s="367"/>
      <c r="GA91" s="367"/>
      <c r="GB91" s="367"/>
      <c r="GC91" s="367"/>
      <c r="GD91" s="367"/>
      <c r="GE91" s="367"/>
      <c r="GF91" s="367"/>
      <c r="GG91" s="367"/>
      <c r="GH91" s="367"/>
      <c r="GI91" s="367"/>
      <c r="GJ91" s="367"/>
      <c r="GK91" s="367"/>
      <c r="GL91" s="367"/>
      <c r="GM91" s="367"/>
      <c r="GN91" s="367"/>
      <c r="GO91" s="367"/>
      <c r="GP91" s="367"/>
      <c r="GQ91" s="367"/>
      <c r="GR91" s="367"/>
      <c r="GS91" s="367"/>
      <c r="GT91" s="367"/>
      <c r="GU91" s="367"/>
      <c r="GV91" s="367"/>
      <c r="GW91" s="367"/>
      <c r="GX91" s="367"/>
      <c r="GY91" s="367"/>
      <c r="GZ91" s="367"/>
      <c r="HA91" s="367"/>
      <c r="HB91" s="367"/>
      <c r="HC91" s="367"/>
      <c r="HD91" s="367"/>
      <c r="HE91" s="367"/>
      <c r="HF91" s="367"/>
      <c r="HG91" s="367"/>
      <c r="HH91" s="367"/>
      <c r="HI91" s="367"/>
      <c r="HJ91" s="367"/>
      <c r="HK91" s="367"/>
      <c r="HL91" s="367"/>
      <c r="HM91" s="367"/>
      <c r="HN91" s="367"/>
      <c r="HO91" s="367"/>
      <c r="HP91" s="367"/>
      <c r="HQ91" s="367"/>
      <c r="HR91" s="367"/>
      <c r="HS91" s="367"/>
      <c r="HT91" s="367"/>
      <c r="HU91" s="367"/>
      <c r="HV91" s="367"/>
      <c r="HW91" s="367"/>
      <c r="HX91" s="367"/>
      <c r="HY91" s="367"/>
      <c r="HZ91" s="367"/>
      <c r="IA91" s="367"/>
      <c r="IB91" s="367"/>
      <c r="IC91" s="367"/>
      <c r="ID91" s="367"/>
      <c r="IE91" s="367"/>
      <c r="IF91" s="367"/>
      <c r="IG91" s="367"/>
      <c r="IH91" s="367"/>
      <c r="II91" s="367"/>
      <c r="IJ91" s="367"/>
      <c r="IK91" s="367"/>
      <c r="IL91" s="367"/>
      <c r="IM91" s="367"/>
      <c r="IN91" s="367"/>
      <c r="IO91" s="367"/>
      <c r="IP91" s="367"/>
      <c r="IQ91" s="367"/>
      <c r="IR91" s="367"/>
      <c r="IS91" s="367"/>
      <c r="IT91" s="367"/>
      <c r="IU91" s="367"/>
      <c r="IV91" s="367"/>
      <c r="IW91" s="367"/>
      <c r="IX91" s="367"/>
      <c r="IY91" s="367"/>
      <c r="IZ91" s="367"/>
      <c r="JA91" s="367"/>
      <c r="JB91" s="367"/>
      <c r="JC91" s="367"/>
      <c r="JD91" s="367"/>
      <c r="JE91" s="367"/>
      <c r="JF91" s="367"/>
      <c r="JG91" s="367"/>
      <c r="JH91" s="367"/>
      <c r="JI91" s="367"/>
      <c r="JJ91" s="367"/>
      <c r="JK91" s="367"/>
      <c r="JL91" s="367"/>
      <c r="JM91" s="367"/>
      <c r="JN91" s="367"/>
      <c r="JO91" s="367"/>
      <c r="JP91" s="367"/>
      <c r="JQ91" s="367"/>
      <c r="JR91" s="367"/>
      <c r="JS91" s="367"/>
      <c r="JT91" s="367"/>
      <c r="JU91" s="367"/>
      <c r="JV91" s="367"/>
      <c r="JW91" s="367"/>
      <c r="JX91" s="367"/>
      <c r="JY91" s="367"/>
      <c r="JZ91" s="367"/>
      <c r="KA91" s="367"/>
      <c r="KB91" s="367"/>
      <c r="KC91" s="367"/>
      <c r="KD91" s="367"/>
      <c r="KE91" s="367"/>
      <c r="KF91" s="367"/>
      <c r="KG91" s="367"/>
      <c r="KH91" s="367"/>
      <c r="KI91" s="367"/>
      <c r="KJ91" s="367"/>
      <c r="KK91" s="367"/>
      <c r="KL91" s="367"/>
      <c r="KM91" s="367"/>
      <c r="KN91" s="367"/>
      <c r="KO91" s="367"/>
      <c r="KP91" s="367"/>
      <c r="KQ91" s="367"/>
      <c r="KR91" s="367"/>
      <c r="KS91" s="367"/>
      <c r="KT91" s="367"/>
      <c r="KU91" s="367"/>
      <c r="KV91" s="367"/>
      <c r="KW91" s="367"/>
      <c r="KX91" s="367"/>
      <c r="KY91" s="367"/>
      <c r="KZ91" s="367"/>
      <c r="LA91" s="367"/>
      <c r="LB91" s="367"/>
      <c r="LC91" s="367"/>
      <c r="LD91" s="367"/>
      <c r="LE91" s="367"/>
      <c r="LF91" s="367"/>
      <c r="LG91" s="367"/>
      <c r="LH91" s="367"/>
      <c r="LI91" s="367"/>
      <c r="LJ91" s="367"/>
      <c r="LK91" s="367"/>
      <c r="LL91" s="367"/>
      <c r="LM91" s="367"/>
      <c r="LN91" s="367"/>
      <c r="LO91" s="367"/>
      <c r="LP91" s="367"/>
      <c r="LQ91" s="367"/>
      <c r="LR91" s="367"/>
      <c r="LS91" s="367"/>
      <c r="LT91" s="367"/>
      <c r="LU91" s="367"/>
      <c r="LV91" s="367"/>
      <c r="LW91" s="367"/>
      <c r="LX91" s="367"/>
      <c r="LY91" s="367"/>
      <c r="LZ91" s="367"/>
      <c r="MA91" s="367"/>
      <c r="MB91" s="367"/>
      <c r="MC91" s="367"/>
      <c r="MD91" s="367"/>
      <c r="ME91" s="367"/>
      <c r="MF91" s="367"/>
      <c r="MG91" s="367"/>
      <c r="MH91" s="367"/>
      <c r="MI91" s="367"/>
      <c r="MJ91" s="367"/>
      <c r="MK91" s="367"/>
      <c r="ML91" s="367"/>
      <c r="MM91" s="367"/>
      <c r="MN91" s="367"/>
      <c r="MO91" s="367"/>
      <c r="MP91" s="367"/>
      <c r="MQ91" s="367"/>
      <c r="MR91" s="367"/>
      <c r="MS91" s="367"/>
      <c r="MT91" s="367"/>
      <c r="MU91" s="367"/>
      <c r="MV91" s="367"/>
      <c r="MW91" s="367"/>
      <c r="MX91" s="367"/>
      <c r="MY91" s="367"/>
      <c r="MZ91" s="367"/>
      <c r="NA91" s="367"/>
      <c r="NB91" s="367"/>
      <c r="NC91" s="367"/>
      <c r="ND91" s="367"/>
      <c r="NE91" s="367"/>
      <c r="NF91" s="367"/>
      <c r="NG91" s="367"/>
      <c r="NH91" s="367"/>
      <c r="NI91" s="367"/>
      <c r="NJ91" s="367"/>
      <c r="NK91" s="367"/>
      <c r="NL91" s="367"/>
      <c r="NM91" s="367"/>
      <c r="NN91" s="367"/>
      <c r="NO91" s="367"/>
      <c r="NP91" s="367"/>
      <c r="NQ91" s="367"/>
      <c r="NR91" s="367"/>
      <c r="NS91" s="367"/>
      <c r="NT91" s="367"/>
      <c r="NU91" s="367"/>
      <c r="NV91" s="367"/>
      <c r="NW91" s="367"/>
      <c r="NX91" s="367"/>
      <c r="NY91" s="367"/>
      <c r="NZ91" s="367"/>
      <c r="OA91" s="367"/>
      <c r="OB91" s="367"/>
      <c r="OC91" s="367"/>
      <c r="OD91" s="367"/>
      <c r="OE91" s="367"/>
      <c r="OF91" s="367"/>
      <c r="OG91" s="367"/>
      <c r="OH91" s="367"/>
      <c r="OI91" s="367"/>
      <c r="OJ91" s="367"/>
      <c r="OK91" s="367"/>
      <c r="OL91" s="367"/>
      <c r="OM91" s="367"/>
      <c r="ON91" s="367"/>
      <c r="OO91" s="367"/>
      <c r="OP91" s="367"/>
      <c r="OQ91" s="367"/>
      <c r="OR91" s="367"/>
      <c r="OS91" s="367"/>
      <c r="OT91" s="367"/>
      <c r="OU91" s="367"/>
      <c r="OV91" s="367"/>
      <c r="OW91" s="367"/>
      <c r="OX91" s="367"/>
      <c r="OY91" s="367"/>
      <c r="OZ91" s="367"/>
      <c r="PA91" s="367"/>
      <c r="PB91" s="367"/>
      <c r="PC91" s="367"/>
      <c r="PD91" s="367"/>
      <c r="PE91" s="367"/>
      <c r="PF91" s="367"/>
      <c r="PG91" s="367"/>
      <c r="PH91" s="367"/>
      <c r="PI91" s="367"/>
      <c r="PJ91" s="367"/>
      <c r="PK91" s="367"/>
      <c r="PL91" s="367"/>
      <c r="PM91" s="367"/>
      <c r="PN91" s="367"/>
      <c r="PO91" s="367"/>
      <c r="PP91" s="367"/>
      <c r="PQ91" s="367"/>
      <c r="PR91" s="367"/>
      <c r="PS91" s="367"/>
      <c r="PT91" s="367"/>
      <c r="PU91" s="367"/>
      <c r="PV91" s="367"/>
      <c r="PW91" s="367"/>
      <c r="PX91" s="367"/>
      <c r="PY91" s="367"/>
      <c r="PZ91" s="367"/>
      <c r="QA91" s="367"/>
      <c r="QB91" s="367"/>
      <c r="QC91" s="367"/>
      <c r="QD91" s="367"/>
      <c r="QE91" s="367"/>
      <c r="QF91" s="367"/>
      <c r="QG91" s="367"/>
      <c r="QH91" s="367"/>
      <c r="QI91" s="367"/>
      <c r="QJ91" s="367"/>
      <c r="QK91" s="367"/>
      <c r="QL91" s="367"/>
      <c r="QM91" s="367"/>
      <c r="QN91" s="367"/>
      <c r="QO91" s="367"/>
      <c r="QP91" s="367"/>
      <c r="QQ91" s="367"/>
      <c r="QR91" s="367"/>
      <c r="QS91" s="367"/>
      <c r="QT91" s="367"/>
      <c r="QU91" s="367"/>
      <c r="QV91" s="367"/>
      <c r="QW91" s="367"/>
      <c r="QX91" s="367"/>
      <c r="QY91" s="367"/>
      <c r="QZ91" s="367"/>
      <c r="RA91" s="367"/>
      <c r="RB91" s="367"/>
      <c r="RC91" s="367"/>
      <c r="RD91" s="367"/>
      <c r="RE91" s="367"/>
      <c r="RF91" s="367"/>
      <c r="RG91" s="367"/>
      <c r="RH91" s="367"/>
      <c r="RI91" s="367"/>
      <c r="RJ91" s="367"/>
      <c r="RK91" s="367"/>
      <c r="RL91" s="367"/>
      <c r="RM91" s="367"/>
      <c r="RN91" s="367"/>
      <c r="RO91" s="367"/>
      <c r="RP91" s="367"/>
      <c r="RQ91" s="367"/>
      <c r="RR91" s="367"/>
      <c r="RS91" s="367"/>
      <c r="RT91" s="367"/>
      <c r="RU91" s="367"/>
      <c r="RV91" s="367"/>
      <c r="RW91" s="367"/>
      <c r="RX91" s="367"/>
      <c r="RY91" s="367"/>
      <c r="RZ91" s="367"/>
      <c r="SA91" s="367"/>
      <c r="SB91" s="367"/>
      <c r="SC91" s="367"/>
      <c r="SD91" s="367"/>
      <c r="SE91" s="367"/>
      <c r="SF91" s="367"/>
      <c r="SG91" s="367"/>
      <c r="SH91" s="367"/>
      <c r="SI91" s="367"/>
      <c r="SJ91" s="367"/>
      <c r="SK91" s="367"/>
      <c r="SL91" s="367"/>
      <c r="SM91" s="367"/>
      <c r="SN91" s="367"/>
      <c r="SO91" s="367"/>
      <c r="SP91" s="367"/>
      <c r="SQ91" s="367"/>
      <c r="SR91" s="367"/>
      <c r="SS91" s="367"/>
      <c r="ST91" s="367"/>
      <c r="SU91" s="367"/>
      <c r="SV91" s="367"/>
      <c r="SW91" s="367"/>
      <c r="SX91" s="367"/>
      <c r="SY91" s="367"/>
      <c r="SZ91" s="367"/>
      <c r="TA91" s="367"/>
      <c r="TB91" s="367"/>
      <c r="TC91" s="367"/>
      <c r="TD91" s="367"/>
      <c r="TE91" s="367"/>
      <c r="TF91" s="367"/>
      <c r="TG91" s="367"/>
      <c r="TH91" s="367"/>
      <c r="TI91" s="367"/>
      <c r="TJ91" s="367"/>
      <c r="TK91" s="367"/>
      <c r="TL91" s="367"/>
      <c r="TM91" s="367"/>
      <c r="TN91" s="367"/>
      <c r="TO91" s="367"/>
      <c r="TP91" s="367"/>
      <c r="TQ91" s="367"/>
      <c r="TR91" s="367"/>
      <c r="TS91" s="367"/>
      <c r="TT91" s="367"/>
      <c r="TU91" s="367"/>
      <c r="TV91" s="367"/>
      <c r="TW91" s="367"/>
      <c r="TX91" s="367"/>
      <c r="TY91" s="367"/>
      <c r="TZ91" s="367"/>
      <c r="UA91" s="367"/>
      <c r="UB91" s="367"/>
      <c r="UC91" s="367"/>
      <c r="UD91" s="367"/>
      <c r="UE91" s="367"/>
      <c r="UF91" s="367"/>
      <c r="UG91" s="367"/>
      <c r="UH91" s="367"/>
      <c r="UI91" s="367"/>
      <c r="UJ91" s="367"/>
      <c r="UK91" s="367"/>
      <c r="UL91" s="367"/>
      <c r="UM91" s="367"/>
      <c r="UN91" s="367"/>
      <c r="UO91" s="367"/>
      <c r="UP91" s="367"/>
      <c r="UQ91" s="367"/>
      <c r="UR91" s="367"/>
      <c r="US91" s="367"/>
      <c r="UT91" s="367"/>
      <c r="UU91" s="367"/>
      <c r="UV91" s="367"/>
      <c r="UW91" s="367"/>
      <c r="UX91" s="367"/>
      <c r="UY91" s="367"/>
      <c r="UZ91" s="367"/>
      <c r="VA91" s="367"/>
      <c r="VB91" s="367"/>
      <c r="VC91" s="367"/>
      <c r="VD91" s="367"/>
      <c r="VE91" s="367"/>
      <c r="VF91" s="367"/>
      <c r="VG91" s="367"/>
      <c r="VH91" s="367"/>
      <c r="VI91" s="367"/>
      <c r="VJ91" s="367"/>
      <c r="VK91" s="367"/>
      <c r="VL91" s="367"/>
      <c r="VM91" s="367"/>
      <c r="VN91" s="367"/>
      <c r="VO91" s="367"/>
      <c r="VP91" s="367"/>
      <c r="VQ91" s="367"/>
      <c r="VR91" s="367"/>
      <c r="VS91" s="367"/>
      <c r="VT91" s="367"/>
      <c r="VU91" s="367"/>
      <c r="VV91" s="367"/>
      <c r="VW91" s="367"/>
      <c r="VX91" s="367"/>
      <c r="VY91" s="367"/>
      <c r="VZ91" s="367"/>
      <c r="WA91" s="367"/>
      <c r="WB91" s="367"/>
      <c r="WC91" s="367"/>
      <c r="WD91" s="367"/>
      <c r="WE91" s="367"/>
      <c r="WF91" s="367"/>
      <c r="WG91" s="367"/>
      <c r="WH91" s="367"/>
      <c r="WI91" s="367"/>
      <c r="WJ91" s="367"/>
      <c r="WK91" s="367"/>
      <c r="WL91" s="367"/>
      <c r="WM91" s="367"/>
      <c r="WN91" s="367"/>
      <c r="WO91" s="367"/>
      <c r="WP91" s="367"/>
      <c r="WQ91" s="367"/>
      <c r="WR91" s="367"/>
      <c r="WS91" s="367"/>
      <c r="WT91" s="367"/>
      <c r="WU91" s="367"/>
      <c r="WV91" s="367"/>
      <c r="WW91" s="367"/>
      <c r="WX91" s="367"/>
      <c r="WY91" s="367"/>
      <c r="WZ91" s="367"/>
      <c r="XA91" s="367"/>
      <c r="XB91" s="367"/>
      <c r="XC91" s="367"/>
      <c r="XD91" s="367"/>
      <c r="XE91" s="367"/>
      <c r="XF91" s="367"/>
      <c r="XG91" s="367"/>
      <c r="XH91" s="367"/>
      <c r="XI91" s="367"/>
      <c r="XJ91" s="367"/>
      <c r="XK91" s="367"/>
      <c r="XL91" s="367"/>
      <c r="XM91" s="367"/>
      <c r="XN91" s="367"/>
      <c r="XO91" s="367"/>
      <c r="XP91" s="367"/>
      <c r="XQ91" s="367"/>
      <c r="XR91" s="367"/>
      <c r="XS91" s="367"/>
      <c r="XT91" s="367"/>
      <c r="XU91" s="367"/>
      <c r="XV91" s="367"/>
      <c r="XW91" s="367"/>
      <c r="XX91" s="367"/>
      <c r="XY91" s="367"/>
      <c r="XZ91" s="367"/>
      <c r="YA91" s="367"/>
      <c r="YB91" s="367"/>
      <c r="YC91" s="367"/>
      <c r="YD91" s="367"/>
      <c r="YE91" s="367"/>
      <c r="YF91" s="367"/>
      <c r="YG91" s="367"/>
      <c r="YH91" s="367"/>
      <c r="YI91" s="367"/>
      <c r="YJ91" s="367"/>
      <c r="YK91" s="367"/>
      <c r="YL91" s="367"/>
      <c r="YM91" s="367"/>
      <c r="YN91" s="367"/>
      <c r="YO91" s="367"/>
      <c r="YP91" s="367"/>
      <c r="YQ91" s="367"/>
      <c r="YR91" s="367"/>
      <c r="YS91" s="367"/>
      <c r="YT91" s="367"/>
      <c r="YU91" s="367"/>
      <c r="YV91" s="367"/>
      <c r="YW91" s="367"/>
      <c r="YX91" s="367"/>
      <c r="YY91" s="367"/>
      <c r="YZ91" s="367"/>
      <c r="ZA91" s="367"/>
      <c r="ZB91" s="367"/>
      <c r="ZC91" s="367"/>
      <c r="ZD91" s="367"/>
      <c r="ZE91" s="367"/>
      <c r="ZF91" s="367"/>
      <c r="ZG91" s="367"/>
      <c r="ZH91" s="367"/>
      <c r="ZI91" s="367"/>
      <c r="ZJ91" s="367"/>
      <c r="ZK91" s="367"/>
      <c r="ZL91" s="367"/>
      <c r="ZM91" s="367"/>
      <c r="ZN91" s="367"/>
      <c r="ZO91" s="367"/>
      <c r="ZP91" s="367"/>
      <c r="ZQ91" s="367"/>
      <c r="ZR91" s="367"/>
      <c r="ZS91" s="367"/>
      <c r="ZT91" s="367"/>
      <c r="ZU91" s="367"/>
      <c r="ZV91" s="367"/>
      <c r="ZW91" s="367"/>
      <c r="ZX91" s="367"/>
      <c r="ZY91" s="367"/>
      <c r="ZZ91" s="367"/>
      <c r="AAA91" s="367"/>
      <c r="AAB91" s="367"/>
      <c r="AAC91" s="367"/>
      <c r="AAD91" s="367"/>
      <c r="AAE91" s="367"/>
      <c r="AAF91" s="367"/>
      <c r="AAG91" s="367"/>
      <c r="AAH91" s="367"/>
      <c r="AAI91" s="367"/>
      <c r="AAJ91" s="367"/>
      <c r="AAK91" s="367"/>
      <c r="AAL91" s="367"/>
      <c r="AAM91" s="367"/>
      <c r="AAN91" s="367"/>
      <c r="AAO91" s="367"/>
      <c r="AAP91" s="367"/>
      <c r="AAQ91" s="367"/>
      <c r="AAR91" s="367"/>
      <c r="AAS91" s="367"/>
      <c r="AAT91" s="367"/>
      <c r="AAU91" s="367"/>
      <c r="AAV91" s="367"/>
      <c r="AAW91" s="367"/>
      <c r="AAX91" s="367"/>
      <c r="AAY91" s="367"/>
      <c r="AAZ91" s="367"/>
      <c r="ABA91" s="367"/>
      <c r="ABB91" s="367"/>
      <c r="ABC91" s="367"/>
      <c r="ABD91" s="367"/>
      <c r="ABE91" s="367"/>
      <c r="ABF91" s="367"/>
      <c r="ABG91" s="367"/>
      <c r="ABH91" s="367"/>
      <c r="ABI91" s="367"/>
      <c r="ABJ91" s="367"/>
      <c r="ABK91" s="367"/>
      <c r="ABL91" s="367"/>
      <c r="ABM91" s="367"/>
      <c r="ABN91" s="367"/>
      <c r="ABO91" s="367"/>
      <c r="ABP91" s="367"/>
      <c r="ABQ91" s="367"/>
      <c r="ABR91" s="367"/>
      <c r="ABS91" s="367"/>
      <c r="ABT91" s="367"/>
      <c r="ABU91" s="367"/>
      <c r="ABV91" s="367"/>
      <c r="ABW91" s="367"/>
      <c r="ABX91" s="367"/>
      <c r="ABY91" s="367"/>
      <c r="ABZ91" s="367"/>
      <c r="ACA91" s="367"/>
      <c r="ACB91" s="367"/>
      <c r="ACC91" s="367"/>
      <c r="ACD91" s="367"/>
      <c r="ACE91" s="367"/>
      <c r="ACF91" s="367"/>
      <c r="ACG91" s="367"/>
      <c r="ACH91" s="367"/>
      <c r="ACI91" s="367"/>
      <c r="ACJ91" s="367"/>
      <c r="ACK91" s="367"/>
      <c r="ACL91" s="367"/>
      <c r="ACM91" s="367"/>
      <c r="ACN91" s="367"/>
      <c r="ACO91" s="367"/>
      <c r="ACP91" s="367"/>
      <c r="ACQ91" s="367"/>
      <c r="ACR91" s="367"/>
      <c r="ACS91" s="367"/>
      <c r="ACT91" s="367"/>
      <c r="ACU91" s="367"/>
      <c r="ACV91" s="367"/>
      <c r="ACW91" s="367"/>
      <c r="ACX91" s="367"/>
      <c r="ACY91" s="367"/>
      <c r="ACZ91" s="367"/>
      <c r="ADA91" s="367"/>
      <c r="ADB91" s="367"/>
      <c r="ADC91" s="367"/>
      <c r="ADD91" s="367"/>
      <c r="ADE91" s="367"/>
      <c r="ADF91" s="367"/>
      <c r="ADG91" s="367"/>
      <c r="ADH91" s="367"/>
      <c r="ADI91" s="367"/>
      <c r="ADJ91" s="367"/>
      <c r="ADK91" s="367"/>
      <c r="ADL91" s="367"/>
      <c r="ADM91" s="367"/>
      <c r="ADN91" s="367"/>
      <c r="ADO91" s="367"/>
      <c r="ADP91" s="367"/>
      <c r="ADQ91" s="367"/>
      <c r="ADR91" s="367"/>
      <c r="ADS91" s="367"/>
      <c r="ADT91" s="367"/>
      <c r="ADU91" s="367"/>
      <c r="ADV91" s="367"/>
      <c r="ADW91" s="367"/>
      <c r="ADX91" s="367"/>
      <c r="ADY91" s="367"/>
      <c r="ADZ91" s="367"/>
      <c r="AEA91" s="367"/>
      <c r="AEB91" s="367"/>
      <c r="AEC91" s="367"/>
      <c r="AED91" s="367"/>
      <c r="AEE91" s="367"/>
      <c r="AEF91" s="367"/>
      <c r="AEG91" s="367"/>
      <c r="AEH91" s="367"/>
      <c r="AEI91" s="367"/>
      <c r="AEJ91" s="367"/>
      <c r="AEK91" s="367"/>
      <c r="AEL91" s="367"/>
      <c r="AEM91" s="367"/>
      <c r="AEN91" s="367"/>
      <c r="AEO91" s="367"/>
      <c r="AEP91" s="367"/>
      <c r="AEQ91" s="367"/>
      <c r="AER91" s="367"/>
      <c r="AES91" s="367"/>
      <c r="AET91" s="367"/>
      <c r="AEU91" s="367"/>
      <c r="AEV91" s="367"/>
      <c r="AEW91" s="367"/>
      <c r="AEX91" s="367"/>
      <c r="AEY91" s="367"/>
      <c r="AEZ91" s="367"/>
      <c r="AFA91" s="367"/>
      <c r="AFB91" s="367"/>
      <c r="AFC91" s="367"/>
      <c r="AFD91" s="367"/>
      <c r="AFE91" s="367"/>
      <c r="AFF91" s="367"/>
      <c r="AFG91" s="367"/>
      <c r="AFH91" s="367"/>
      <c r="AFI91" s="367"/>
      <c r="AFJ91" s="367"/>
      <c r="AFK91" s="367"/>
      <c r="AFL91" s="367"/>
      <c r="AFM91" s="367"/>
      <c r="AFN91" s="367"/>
      <c r="AFO91" s="367"/>
      <c r="AFP91" s="367"/>
      <c r="AFQ91" s="367"/>
      <c r="AFR91" s="367"/>
      <c r="AFS91" s="367"/>
      <c r="AFT91" s="367"/>
      <c r="AFU91" s="367"/>
      <c r="AFV91" s="367"/>
      <c r="AFW91" s="367"/>
      <c r="AFX91" s="367"/>
      <c r="AFY91" s="367"/>
      <c r="AFZ91" s="367"/>
      <c r="AGA91" s="367"/>
      <c r="AGB91" s="367"/>
      <c r="AGC91" s="367"/>
      <c r="AGD91" s="367"/>
      <c r="AGE91" s="367"/>
      <c r="AGF91" s="367"/>
      <c r="AGG91" s="367"/>
      <c r="AGH91" s="367"/>
      <c r="AGI91" s="367"/>
      <c r="AGJ91" s="367"/>
      <c r="AGK91" s="367"/>
      <c r="AGL91" s="367"/>
      <c r="AGM91" s="367"/>
      <c r="AGN91" s="367"/>
      <c r="AGO91" s="367"/>
      <c r="AGP91" s="367"/>
      <c r="AGQ91" s="367"/>
      <c r="AGR91" s="367"/>
      <c r="AGS91" s="367"/>
      <c r="AGT91" s="367"/>
      <c r="AGU91" s="367"/>
      <c r="AGV91" s="367"/>
      <c r="AGW91" s="367"/>
      <c r="AGX91" s="367"/>
      <c r="AGY91" s="367"/>
      <c r="AGZ91" s="367"/>
      <c r="AHA91" s="367"/>
      <c r="AHB91" s="367"/>
      <c r="AHC91" s="367"/>
      <c r="AHD91" s="367"/>
      <c r="AHE91" s="367"/>
      <c r="AHF91" s="367"/>
      <c r="AHG91" s="367"/>
      <c r="AHH91" s="367"/>
      <c r="AHI91" s="367"/>
      <c r="AHJ91" s="367"/>
      <c r="AHK91" s="367"/>
      <c r="AHL91" s="367"/>
      <c r="AHM91" s="367"/>
      <c r="AHN91" s="367"/>
      <c r="AHO91" s="367"/>
      <c r="AHP91" s="367"/>
      <c r="AHQ91" s="367"/>
      <c r="AHR91" s="367"/>
      <c r="AHS91" s="367"/>
      <c r="AHT91" s="367"/>
      <c r="AHU91" s="367"/>
      <c r="AHV91" s="367"/>
      <c r="AHW91" s="367"/>
      <c r="AHX91" s="367"/>
      <c r="AHY91" s="367"/>
      <c r="AHZ91" s="367"/>
      <c r="AIA91" s="367"/>
      <c r="AIB91" s="367"/>
      <c r="AIC91" s="367"/>
      <c r="AID91" s="367"/>
      <c r="AIE91" s="367"/>
      <c r="AIF91" s="367"/>
      <c r="AIG91" s="367"/>
      <c r="AIH91" s="367"/>
      <c r="AII91" s="367"/>
      <c r="AIJ91" s="367"/>
      <c r="AIK91" s="367"/>
      <c r="AIL91" s="367"/>
      <c r="AIM91" s="367"/>
      <c r="AIN91" s="367"/>
      <c r="AIO91" s="367"/>
      <c r="AIP91" s="367"/>
      <c r="AIQ91" s="367"/>
      <c r="AIR91" s="367"/>
      <c r="AIS91" s="367"/>
      <c r="AIT91" s="367"/>
      <c r="AIU91" s="367"/>
      <c r="AIV91" s="367"/>
      <c r="AIW91" s="367"/>
      <c r="AIX91" s="367"/>
      <c r="AIY91" s="367"/>
      <c r="AIZ91" s="367"/>
      <c r="AJA91" s="367"/>
      <c r="AJB91" s="367"/>
      <c r="AJC91" s="367"/>
      <c r="AJD91" s="367"/>
      <c r="AJE91" s="367"/>
      <c r="AJF91" s="367"/>
      <c r="AJG91" s="367"/>
      <c r="AJH91" s="367"/>
      <c r="AJI91" s="367"/>
      <c r="AJJ91" s="367"/>
      <c r="AJK91" s="367"/>
      <c r="AJL91" s="367"/>
      <c r="AJM91" s="367"/>
      <c r="AJN91" s="367"/>
      <c r="AJO91" s="367"/>
      <c r="AJP91" s="367"/>
      <c r="AJQ91" s="367"/>
      <c r="AJR91" s="367"/>
      <c r="AJS91" s="367"/>
      <c r="AJT91" s="367"/>
      <c r="AJU91" s="367"/>
      <c r="AJV91" s="367"/>
      <c r="AJW91" s="367"/>
      <c r="AJX91" s="367"/>
      <c r="AJY91" s="367"/>
      <c r="AJZ91" s="367"/>
      <c r="AKA91" s="367"/>
      <c r="AKB91" s="367"/>
      <c r="AKC91" s="367"/>
      <c r="AKD91" s="367"/>
      <c r="AKE91" s="367"/>
      <c r="AKF91" s="367"/>
      <c r="AKG91" s="367"/>
      <c r="AKH91" s="367"/>
      <c r="AKI91" s="367"/>
      <c r="AKJ91" s="367"/>
      <c r="AKK91" s="367"/>
      <c r="AKL91" s="367"/>
      <c r="AKM91" s="367"/>
      <c r="AKN91" s="367"/>
      <c r="AKO91" s="367"/>
      <c r="AKP91" s="367"/>
      <c r="AKQ91" s="367"/>
      <c r="AKR91" s="367"/>
      <c r="AKS91" s="367"/>
      <c r="AKT91" s="367"/>
      <c r="AKU91" s="367"/>
      <c r="AKV91" s="367"/>
      <c r="AKW91" s="367"/>
      <c r="AKX91" s="367"/>
      <c r="AKY91" s="367"/>
      <c r="AKZ91" s="367"/>
      <c r="ALA91" s="367"/>
      <c r="ALB91" s="367"/>
      <c r="ALC91" s="367"/>
      <c r="ALD91" s="367"/>
      <c r="ALE91" s="367"/>
      <c r="ALF91" s="367"/>
      <c r="ALG91" s="367"/>
      <c r="ALH91" s="367"/>
      <c r="ALI91" s="367"/>
      <c r="ALJ91" s="367"/>
      <c r="ALK91" s="367"/>
      <c r="ALL91" s="367"/>
      <c r="ALM91" s="367"/>
      <c r="ALN91" s="367"/>
      <c r="ALO91" s="367"/>
      <c r="ALP91" s="367"/>
      <c r="ALQ91" s="367"/>
      <c r="ALR91" s="367"/>
      <c r="ALS91" s="367"/>
      <c r="ALT91" s="367"/>
      <c r="ALU91" s="367"/>
      <c r="ALV91" s="367"/>
      <c r="ALW91" s="367"/>
      <c r="ALX91" s="367"/>
      <c r="ALY91" s="367"/>
      <c r="ALZ91" s="367"/>
      <c r="AMA91" s="367"/>
      <c r="AMB91" s="367"/>
      <c r="AMC91" s="367"/>
      <c r="AMD91" s="367"/>
      <c r="AME91" s="367"/>
      <c r="AMF91" s="367"/>
      <c r="AMG91" s="367"/>
      <c r="AMH91" s="367"/>
      <c r="AMI91" s="367"/>
      <c r="AMJ91" s="367"/>
      <c r="AMK91" s="367"/>
      <c r="AML91" s="367"/>
      <c r="AMM91" s="367"/>
      <c r="AMN91" s="367"/>
      <c r="AMO91" s="367"/>
      <c r="AMP91" s="367"/>
      <c r="AMQ91" s="367"/>
      <c r="AMR91" s="367"/>
      <c r="AMS91" s="367"/>
      <c r="AMT91" s="367"/>
      <c r="AMU91" s="367"/>
      <c r="AMV91" s="367"/>
      <c r="AMW91" s="367"/>
      <c r="AMX91" s="367"/>
      <c r="AMY91" s="367"/>
      <c r="AMZ91" s="367"/>
      <c r="ANA91" s="367"/>
      <c r="ANB91" s="367"/>
      <c r="ANC91" s="367"/>
      <c r="AND91" s="367"/>
      <c r="ANE91" s="367"/>
      <c r="ANF91" s="367"/>
      <c r="ANG91" s="367"/>
      <c r="ANH91" s="367"/>
      <c r="ANI91" s="367"/>
      <c r="ANJ91" s="367"/>
      <c r="ANK91" s="367"/>
      <c r="ANL91" s="367"/>
      <c r="ANM91" s="367"/>
      <c r="ANN91" s="367"/>
      <c r="ANO91" s="367"/>
      <c r="ANP91" s="367"/>
      <c r="ANQ91" s="367"/>
      <c r="ANR91" s="367"/>
      <c r="ANS91" s="367"/>
      <c r="ANT91" s="367"/>
      <c r="ANU91" s="367"/>
      <c r="ANV91" s="367"/>
      <c r="ANW91" s="367"/>
      <c r="ANX91" s="367"/>
      <c r="ANY91" s="367"/>
      <c r="ANZ91" s="367"/>
      <c r="AOA91" s="367"/>
      <c r="AOB91" s="367"/>
      <c r="AOC91" s="367"/>
      <c r="AOD91" s="367"/>
      <c r="AOE91" s="367"/>
      <c r="AOF91" s="367"/>
      <c r="AOG91" s="367"/>
      <c r="AOH91" s="367"/>
      <c r="AOI91" s="367"/>
      <c r="AOJ91" s="367"/>
      <c r="AOK91" s="367"/>
      <c r="AOL91" s="367"/>
      <c r="AOM91" s="367"/>
      <c r="AON91" s="367"/>
      <c r="AOO91" s="367"/>
      <c r="AOP91" s="367"/>
      <c r="AOQ91" s="367"/>
      <c r="AOR91" s="367"/>
      <c r="AOS91" s="367"/>
      <c r="AOT91" s="367"/>
      <c r="AOU91" s="367"/>
      <c r="AOV91" s="367"/>
      <c r="AOW91" s="367"/>
      <c r="AOX91" s="367"/>
      <c r="AOY91" s="367"/>
      <c r="AOZ91" s="367"/>
      <c r="APA91" s="367"/>
      <c r="APB91" s="367"/>
      <c r="APC91" s="367"/>
      <c r="APD91" s="367"/>
      <c r="APE91" s="367"/>
      <c r="APF91" s="367"/>
      <c r="APG91" s="367"/>
      <c r="APH91" s="367"/>
      <c r="API91" s="367"/>
      <c r="APJ91" s="367"/>
      <c r="APK91" s="367"/>
      <c r="APL91" s="367"/>
      <c r="APM91" s="367"/>
      <c r="APN91" s="367"/>
      <c r="APO91" s="367"/>
      <c r="APP91" s="367"/>
      <c r="APQ91" s="367"/>
      <c r="APR91" s="367"/>
      <c r="APS91" s="367"/>
      <c r="APT91" s="367"/>
      <c r="APU91" s="367"/>
      <c r="APV91" s="367"/>
      <c r="APW91" s="367"/>
      <c r="APX91" s="367"/>
      <c r="APY91" s="367"/>
      <c r="APZ91" s="367"/>
      <c r="AQA91" s="367"/>
      <c r="AQB91" s="367"/>
      <c r="AQC91" s="367"/>
      <c r="AQD91" s="367"/>
      <c r="AQE91" s="367"/>
      <c r="AQF91" s="367"/>
      <c r="AQG91" s="367"/>
      <c r="AQH91" s="367"/>
      <c r="AQI91" s="367"/>
      <c r="AQJ91" s="367"/>
      <c r="AQK91" s="367"/>
      <c r="AQL91" s="367"/>
      <c r="AQM91" s="367"/>
      <c r="AQN91" s="367"/>
      <c r="AQO91" s="367"/>
      <c r="AQP91" s="367"/>
      <c r="AQQ91" s="367"/>
      <c r="AQR91" s="367"/>
      <c r="AQS91" s="367"/>
      <c r="AQT91" s="367"/>
      <c r="AQU91" s="367"/>
      <c r="AQV91" s="367"/>
      <c r="AQW91" s="367"/>
      <c r="AQX91" s="367"/>
      <c r="AQY91" s="367"/>
      <c r="AQZ91" s="367"/>
      <c r="ARA91" s="367"/>
      <c r="ARB91" s="367"/>
      <c r="ARC91" s="367"/>
      <c r="ARD91" s="367"/>
      <c r="ARE91" s="367"/>
      <c r="ARF91" s="367"/>
      <c r="ARG91" s="367"/>
      <c r="ARH91" s="367"/>
      <c r="ARI91" s="367"/>
      <c r="ARJ91" s="367"/>
      <c r="ARK91" s="367"/>
      <c r="ARL91" s="367"/>
      <c r="ARM91" s="367"/>
      <c r="ARN91" s="367"/>
      <c r="ARO91" s="367"/>
      <c r="ARP91" s="367"/>
      <c r="ARQ91" s="367"/>
      <c r="ARR91" s="367"/>
      <c r="ARS91" s="367"/>
      <c r="ART91" s="367"/>
      <c r="ARU91" s="367"/>
      <c r="ARV91" s="367"/>
      <c r="ARW91" s="367"/>
      <c r="ARX91" s="367"/>
      <c r="ARY91" s="367"/>
      <c r="ARZ91" s="367"/>
      <c r="ASA91" s="367"/>
      <c r="ASB91" s="367"/>
      <c r="ASC91" s="367"/>
      <c r="ASD91" s="367"/>
      <c r="ASE91" s="367"/>
      <c r="ASF91" s="367"/>
      <c r="ASG91" s="367"/>
      <c r="ASH91" s="367"/>
      <c r="ASI91" s="367"/>
      <c r="ASJ91" s="367"/>
      <c r="ASK91" s="367"/>
      <c r="ASL91" s="367"/>
      <c r="ASM91" s="367"/>
      <c r="ASN91" s="367"/>
      <c r="ASO91" s="367"/>
      <c r="ASP91" s="367"/>
      <c r="ASQ91" s="367"/>
      <c r="ASR91" s="367"/>
      <c r="ASS91" s="367"/>
      <c r="AST91" s="367"/>
      <c r="ASU91" s="367"/>
      <c r="ASV91" s="367"/>
      <c r="ASW91" s="367"/>
      <c r="ASX91" s="367"/>
      <c r="ASY91" s="367"/>
      <c r="ASZ91" s="367"/>
      <c r="ATA91" s="367"/>
      <c r="ATB91" s="367"/>
      <c r="ATC91" s="367"/>
      <c r="ATD91" s="367"/>
    </row>
    <row r="92" spans="1:1200" s="360" customFormat="1">
      <c r="A92" s="356">
        <v>8</v>
      </c>
      <c r="B92" s="356">
        <v>3</v>
      </c>
      <c r="C92" s="357" t="s">
        <v>1546</v>
      </c>
      <c r="D92" s="356">
        <v>2006</v>
      </c>
      <c r="E92" s="358" t="s">
        <v>1545</v>
      </c>
      <c r="F92" s="356" t="s">
        <v>1319</v>
      </c>
      <c r="G92" s="357"/>
      <c r="H92" s="357"/>
      <c r="I92" s="357"/>
      <c r="J92" s="357"/>
      <c r="K92" s="359" t="s">
        <v>1539</v>
      </c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  <c r="BG92" s="367"/>
      <c r="BH92" s="367"/>
      <c r="BI92" s="367"/>
      <c r="BJ92" s="367"/>
      <c r="BK92" s="367"/>
      <c r="BL92" s="367"/>
      <c r="BM92" s="367"/>
      <c r="BN92" s="367"/>
      <c r="BO92" s="367"/>
      <c r="BP92" s="367"/>
      <c r="BQ92" s="367"/>
      <c r="BR92" s="367"/>
      <c r="BS92" s="367"/>
      <c r="BT92" s="367"/>
      <c r="BU92" s="367"/>
      <c r="BV92" s="367"/>
      <c r="BW92" s="367"/>
      <c r="BX92" s="367"/>
      <c r="BY92" s="367"/>
      <c r="BZ92" s="367"/>
      <c r="CA92" s="367"/>
      <c r="CB92" s="367"/>
      <c r="CC92" s="367"/>
      <c r="CD92" s="367"/>
      <c r="CE92" s="367"/>
      <c r="CF92" s="367"/>
      <c r="CG92" s="367"/>
      <c r="CH92" s="367"/>
      <c r="CI92" s="367"/>
      <c r="CJ92" s="367"/>
      <c r="CK92" s="367"/>
      <c r="CL92" s="367"/>
      <c r="CM92" s="367"/>
      <c r="CN92" s="367"/>
      <c r="CO92" s="367"/>
      <c r="CP92" s="367"/>
      <c r="CQ92" s="367"/>
      <c r="CR92" s="367"/>
      <c r="CS92" s="367"/>
      <c r="CT92" s="367"/>
      <c r="CU92" s="367"/>
      <c r="CV92" s="367"/>
      <c r="CW92" s="367"/>
      <c r="CX92" s="367"/>
      <c r="CY92" s="367"/>
      <c r="CZ92" s="367"/>
      <c r="DA92" s="367"/>
      <c r="DB92" s="367"/>
      <c r="DC92" s="367"/>
      <c r="DD92" s="367"/>
      <c r="DE92" s="367"/>
      <c r="DF92" s="367"/>
      <c r="DG92" s="367"/>
      <c r="DH92" s="367"/>
      <c r="DI92" s="367"/>
      <c r="DJ92" s="367"/>
      <c r="DK92" s="367"/>
      <c r="DL92" s="367"/>
      <c r="DM92" s="367"/>
      <c r="DN92" s="367"/>
      <c r="DO92" s="367"/>
      <c r="DP92" s="367"/>
      <c r="DQ92" s="367"/>
      <c r="DR92" s="367"/>
      <c r="DS92" s="367"/>
      <c r="DT92" s="367"/>
      <c r="DU92" s="367"/>
      <c r="DV92" s="367"/>
      <c r="DW92" s="367"/>
      <c r="DX92" s="367"/>
      <c r="DY92" s="367"/>
      <c r="DZ92" s="367"/>
      <c r="EA92" s="367"/>
      <c r="EB92" s="367"/>
      <c r="EC92" s="367"/>
      <c r="ED92" s="367"/>
      <c r="EE92" s="367"/>
      <c r="EF92" s="367"/>
      <c r="EG92" s="367"/>
      <c r="EH92" s="367"/>
      <c r="EI92" s="367"/>
      <c r="EJ92" s="367"/>
      <c r="EK92" s="367"/>
      <c r="EL92" s="367"/>
      <c r="EM92" s="367"/>
      <c r="EN92" s="367"/>
      <c r="EO92" s="367"/>
      <c r="EP92" s="367"/>
      <c r="EQ92" s="367"/>
      <c r="ER92" s="367"/>
      <c r="ES92" s="367"/>
      <c r="ET92" s="367"/>
      <c r="EU92" s="367"/>
      <c r="EV92" s="367"/>
      <c r="EW92" s="367"/>
      <c r="EX92" s="367"/>
      <c r="EY92" s="367"/>
      <c r="EZ92" s="367"/>
      <c r="FA92" s="367"/>
      <c r="FB92" s="367"/>
      <c r="FC92" s="367"/>
      <c r="FD92" s="367"/>
      <c r="FE92" s="367"/>
      <c r="FF92" s="367"/>
      <c r="FG92" s="367"/>
      <c r="FH92" s="367"/>
      <c r="FI92" s="367"/>
      <c r="FJ92" s="367"/>
      <c r="FK92" s="367"/>
      <c r="FL92" s="367"/>
      <c r="FM92" s="367"/>
      <c r="FN92" s="367"/>
      <c r="FO92" s="367"/>
      <c r="FP92" s="367"/>
      <c r="FQ92" s="367"/>
      <c r="FR92" s="367"/>
      <c r="FS92" s="367"/>
      <c r="FT92" s="367"/>
      <c r="FU92" s="367"/>
      <c r="FV92" s="367"/>
      <c r="FW92" s="367"/>
      <c r="FX92" s="367"/>
      <c r="FY92" s="367"/>
      <c r="FZ92" s="367"/>
      <c r="GA92" s="367"/>
      <c r="GB92" s="367"/>
      <c r="GC92" s="367"/>
      <c r="GD92" s="367"/>
      <c r="GE92" s="367"/>
      <c r="GF92" s="367"/>
      <c r="GG92" s="367"/>
      <c r="GH92" s="367"/>
      <c r="GI92" s="367"/>
      <c r="GJ92" s="367"/>
      <c r="GK92" s="367"/>
      <c r="GL92" s="367"/>
      <c r="GM92" s="367"/>
      <c r="GN92" s="367"/>
      <c r="GO92" s="367"/>
      <c r="GP92" s="367"/>
      <c r="GQ92" s="367"/>
      <c r="GR92" s="367"/>
      <c r="GS92" s="367"/>
      <c r="GT92" s="367"/>
      <c r="GU92" s="367"/>
      <c r="GV92" s="367"/>
      <c r="GW92" s="367"/>
      <c r="GX92" s="367"/>
      <c r="GY92" s="367"/>
      <c r="GZ92" s="367"/>
      <c r="HA92" s="367"/>
      <c r="HB92" s="367"/>
      <c r="HC92" s="367"/>
      <c r="HD92" s="367"/>
      <c r="HE92" s="367"/>
      <c r="HF92" s="367"/>
      <c r="HG92" s="367"/>
      <c r="HH92" s="367"/>
      <c r="HI92" s="367"/>
      <c r="HJ92" s="367"/>
      <c r="HK92" s="367"/>
      <c r="HL92" s="367"/>
      <c r="HM92" s="367"/>
      <c r="HN92" s="367"/>
      <c r="HO92" s="367"/>
      <c r="HP92" s="367"/>
      <c r="HQ92" s="367"/>
      <c r="HR92" s="367"/>
      <c r="HS92" s="367"/>
      <c r="HT92" s="367"/>
      <c r="HU92" s="367"/>
      <c r="HV92" s="367"/>
      <c r="HW92" s="367"/>
      <c r="HX92" s="367"/>
      <c r="HY92" s="367"/>
      <c r="HZ92" s="367"/>
      <c r="IA92" s="367"/>
      <c r="IB92" s="367"/>
      <c r="IC92" s="367"/>
      <c r="ID92" s="367"/>
      <c r="IE92" s="367"/>
      <c r="IF92" s="367"/>
      <c r="IG92" s="367"/>
      <c r="IH92" s="367"/>
      <c r="II92" s="367"/>
      <c r="IJ92" s="367"/>
      <c r="IK92" s="367"/>
      <c r="IL92" s="367"/>
      <c r="IM92" s="367"/>
      <c r="IN92" s="367"/>
      <c r="IO92" s="367"/>
      <c r="IP92" s="367"/>
      <c r="IQ92" s="367"/>
      <c r="IR92" s="367"/>
      <c r="IS92" s="367"/>
      <c r="IT92" s="367"/>
      <c r="IU92" s="367"/>
      <c r="IV92" s="367"/>
      <c r="IW92" s="367"/>
      <c r="IX92" s="367"/>
      <c r="IY92" s="367"/>
      <c r="IZ92" s="367"/>
      <c r="JA92" s="367"/>
      <c r="JB92" s="367"/>
      <c r="JC92" s="367"/>
      <c r="JD92" s="367"/>
      <c r="JE92" s="367"/>
      <c r="JF92" s="367"/>
      <c r="JG92" s="367"/>
      <c r="JH92" s="367"/>
      <c r="JI92" s="367"/>
      <c r="JJ92" s="367"/>
      <c r="JK92" s="367"/>
      <c r="JL92" s="367"/>
      <c r="JM92" s="367"/>
      <c r="JN92" s="367"/>
      <c r="JO92" s="367"/>
      <c r="JP92" s="367"/>
      <c r="JQ92" s="367"/>
      <c r="JR92" s="367"/>
      <c r="JS92" s="367"/>
      <c r="JT92" s="367"/>
      <c r="JU92" s="367"/>
      <c r="JV92" s="367"/>
      <c r="JW92" s="367"/>
      <c r="JX92" s="367"/>
      <c r="JY92" s="367"/>
      <c r="JZ92" s="367"/>
      <c r="KA92" s="367"/>
      <c r="KB92" s="367"/>
      <c r="KC92" s="367"/>
      <c r="KD92" s="367"/>
      <c r="KE92" s="367"/>
      <c r="KF92" s="367"/>
      <c r="KG92" s="367"/>
      <c r="KH92" s="367"/>
      <c r="KI92" s="367"/>
      <c r="KJ92" s="367"/>
      <c r="KK92" s="367"/>
      <c r="KL92" s="367"/>
      <c r="KM92" s="367"/>
      <c r="KN92" s="367"/>
      <c r="KO92" s="367"/>
      <c r="KP92" s="367"/>
      <c r="KQ92" s="367"/>
      <c r="KR92" s="367"/>
      <c r="KS92" s="367"/>
      <c r="KT92" s="367"/>
      <c r="KU92" s="367"/>
      <c r="KV92" s="367"/>
      <c r="KW92" s="367"/>
      <c r="KX92" s="367"/>
      <c r="KY92" s="367"/>
      <c r="KZ92" s="367"/>
      <c r="LA92" s="367"/>
      <c r="LB92" s="367"/>
      <c r="LC92" s="367"/>
      <c r="LD92" s="367"/>
      <c r="LE92" s="367"/>
      <c r="LF92" s="367"/>
      <c r="LG92" s="367"/>
      <c r="LH92" s="367"/>
      <c r="LI92" s="367"/>
      <c r="LJ92" s="367"/>
      <c r="LK92" s="367"/>
      <c r="LL92" s="367"/>
      <c r="LM92" s="367"/>
      <c r="LN92" s="367"/>
      <c r="LO92" s="367"/>
      <c r="LP92" s="367"/>
      <c r="LQ92" s="367"/>
      <c r="LR92" s="367"/>
      <c r="LS92" s="367"/>
      <c r="LT92" s="367"/>
      <c r="LU92" s="367"/>
      <c r="LV92" s="367"/>
      <c r="LW92" s="367"/>
      <c r="LX92" s="367"/>
      <c r="LY92" s="367"/>
      <c r="LZ92" s="367"/>
      <c r="MA92" s="367"/>
      <c r="MB92" s="367"/>
      <c r="MC92" s="367"/>
      <c r="MD92" s="367"/>
      <c r="ME92" s="367"/>
      <c r="MF92" s="367"/>
      <c r="MG92" s="367"/>
      <c r="MH92" s="367"/>
      <c r="MI92" s="367"/>
      <c r="MJ92" s="367"/>
      <c r="MK92" s="367"/>
      <c r="ML92" s="367"/>
      <c r="MM92" s="367"/>
      <c r="MN92" s="367"/>
      <c r="MO92" s="367"/>
      <c r="MP92" s="367"/>
      <c r="MQ92" s="367"/>
      <c r="MR92" s="367"/>
      <c r="MS92" s="367"/>
      <c r="MT92" s="367"/>
      <c r="MU92" s="367"/>
      <c r="MV92" s="367"/>
      <c r="MW92" s="367"/>
      <c r="MX92" s="367"/>
      <c r="MY92" s="367"/>
      <c r="MZ92" s="367"/>
      <c r="NA92" s="367"/>
      <c r="NB92" s="367"/>
      <c r="NC92" s="367"/>
      <c r="ND92" s="367"/>
      <c r="NE92" s="367"/>
      <c r="NF92" s="367"/>
      <c r="NG92" s="367"/>
      <c r="NH92" s="367"/>
      <c r="NI92" s="367"/>
      <c r="NJ92" s="367"/>
      <c r="NK92" s="367"/>
      <c r="NL92" s="367"/>
      <c r="NM92" s="367"/>
      <c r="NN92" s="367"/>
      <c r="NO92" s="367"/>
      <c r="NP92" s="367"/>
      <c r="NQ92" s="367"/>
      <c r="NR92" s="367"/>
      <c r="NS92" s="367"/>
      <c r="NT92" s="367"/>
      <c r="NU92" s="367"/>
      <c r="NV92" s="367"/>
      <c r="NW92" s="367"/>
      <c r="NX92" s="367"/>
      <c r="NY92" s="367"/>
      <c r="NZ92" s="367"/>
      <c r="OA92" s="367"/>
      <c r="OB92" s="367"/>
      <c r="OC92" s="367"/>
      <c r="OD92" s="367"/>
      <c r="OE92" s="367"/>
      <c r="OF92" s="367"/>
      <c r="OG92" s="367"/>
      <c r="OH92" s="367"/>
      <c r="OI92" s="367"/>
      <c r="OJ92" s="367"/>
      <c r="OK92" s="367"/>
      <c r="OL92" s="367"/>
      <c r="OM92" s="367"/>
      <c r="ON92" s="367"/>
      <c r="OO92" s="367"/>
      <c r="OP92" s="367"/>
      <c r="OQ92" s="367"/>
      <c r="OR92" s="367"/>
      <c r="OS92" s="367"/>
      <c r="OT92" s="367"/>
      <c r="OU92" s="367"/>
      <c r="OV92" s="367"/>
      <c r="OW92" s="367"/>
      <c r="OX92" s="367"/>
      <c r="OY92" s="367"/>
      <c r="OZ92" s="367"/>
      <c r="PA92" s="367"/>
      <c r="PB92" s="367"/>
      <c r="PC92" s="367"/>
      <c r="PD92" s="367"/>
      <c r="PE92" s="367"/>
      <c r="PF92" s="367"/>
      <c r="PG92" s="367"/>
      <c r="PH92" s="367"/>
      <c r="PI92" s="367"/>
      <c r="PJ92" s="367"/>
      <c r="PK92" s="367"/>
      <c r="PL92" s="367"/>
      <c r="PM92" s="367"/>
      <c r="PN92" s="367"/>
      <c r="PO92" s="367"/>
      <c r="PP92" s="367"/>
      <c r="PQ92" s="367"/>
      <c r="PR92" s="367"/>
      <c r="PS92" s="367"/>
      <c r="PT92" s="367"/>
      <c r="PU92" s="367"/>
      <c r="PV92" s="367"/>
      <c r="PW92" s="367"/>
      <c r="PX92" s="367"/>
      <c r="PY92" s="367"/>
      <c r="PZ92" s="367"/>
      <c r="QA92" s="367"/>
      <c r="QB92" s="367"/>
      <c r="QC92" s="367"/>
      <c r="QD92" s="367"/>
      <c r="QE92" s="367"/>
      <c r="QF92" s="367"/>
      <c r="QG92" s="367"/>
      <c r="QH92" s="367"/>
      <c r="QI92" s="367"/>
      <c r="QJ92" s="367"/>
      <c r="QK92" s="367"/>
      <c r="QL92" s="367"/>
      <c r="QM92" s="367"/>
      <c r="QN92" s="367"/>
      <c r="QO92" s="367"/>
      <c r="QP92" s="367"/>
      <c r="QQ92" s="367"/>
      <c r="QR92" s="367"/>
      <c r="QS92" s="367"/>
      <c r="QT92" s="367"/>
      <c r="QU92" s="367"/>
      <c r="QV92" s="367"/>
      <c r="QW92" s="367"/>
      <c r="QX92" s="367"/>
      <c r="QY92" s="367"/>
      <c r="QZ92" s="367"/>
      <c r="RA92" s="367"/>
      <c r="RB92" s="367"/>
      <c r="RC92" s="367"/>
      <c r="RD92" s="367"/>
      <c r="RE92" s="367"/>
      <c r="RF92" s="367"/>
      <c r="RG92" s="367"/>
      <c r="RH92" s="367"/>
      <c r="RI92" s="367"/>
      <c r="RJ92" s="367"/>
      <c r="RK92" s="367"/>
      <c r="RL92" s="367"/>
      <c r="RM92" s="367"/>
      <c r="RN92" s="367"/>
      <c r="RO92" s="367"/>
      <c r="RP92" s="367"/>
      <c r="RQ92" s="367"/>
      <c r="RR92" s="367"/>
      <c r="RS92" s="367"/>
      <c r="RT92" s="367"/>
      <c r="RU92" s="367"/>
      <c r="RV92" s="367"/>
      <c r="RW92" s="367"/>
      <c r="RX92" s="367"/>
      <c r="RY92" s="367"/>
      <c r="RZ92" s="367"/>
      <c r="SA92" s="367"/>
      <c r="SB92" s="367"/>
      <c r="SC92" s="367"/>
      <c r="SD92" s="367"/>
      <c r="SE92" s="367"/>
      <c r="SF92" s="367"/>
      <c r="SG92" s="367"/>
      <c r="SH92" s="367"/>
      <c r="SI92" s="367"/>
      <c r="SJ92" s="367"/>
      <c r="SK92" s="367"/>
      <c r="SL92" s="367"/>
      <c r="SM92" s="367"/>
      <c r="SN92" s="367"/>
      <c r="SO92" s="367"/>
      <c r="SP92" s="367"/>
      <c r="SQ92" s="367"/>
      <c r="SR92" s="367"/>
      <c r="SS92" s="367"/>
      <c r="ST92" s="367"/>
      <c r="SU92" s="367"/>
      <c r="SV92" s="367"/>
      <c r="SW92" s="367"/>
      <c r="SX92" s="367"/>
      <c r="SY92" s="367"/>
      <c r="SZ92" s="367"/>
      <c r="TA92" s="367"/>
      <c r="TB92" s="367"/>
      <c r="TC92" s="367"/>
      <c r="TD92" s="367"/>
      <c r="TE92" s="367"/>
      <c r="TF92" s="367"/>
      <c r="TG92" s="367"/>
      <c r="TH92" s="367"/>
      <c r="TI92" s="367"/>
      <c r="TJ92" s="367"/>
      <c r="TK92" s="367"/>
      <c r="TL92" s="367"/>
      <c r="TM92" s="367"/>
      <c r="TN92" s="367"/>
      <c r="TO92" s="367"/>
      <c r="TP92" s="367"/>
      <c r="TQ92" s="367"/>
      <c r="TR92" s="367"/>
      <c r="TS92" s="367"/>
      <c r="TT92" s="367"/>
      <c r="TU92" s="367"/>
      <c r="TV92" s="367"/>
      <c r="TW92" s="367"/>
      <c r="TX92" s="367"/>
      <c r="TY92" s="367"/>
      <c r="TZ92" s="367"/>
      <c r="UA92" s="367"/>
      <c r="UB92" s="367"/>
      <c r="UC92" s="367"/>
      <c r="UD92" s="367"/>
      <c r="UE92" s="367"/>
      <c r="UF92" s="367"/>
      <c r="UG92" s="367"/>
      <c r="UH92" s="367"/>
      <c r="UI92" s="367"/>
      <c r="UJ92" s="367"/>
      <c r="UK92" s="367"/>
      <c r="UL92" s="367"/>
      <c r="UM92" s="367"/>
      <c r="UN92" s="367"/>
      <c r="UO92" s="367"/>
      <c r="UP92" s="367"/>
      <c r="UQ92" s="367"/>
      <c r="UR92" s="367"/>
      <c r="US92" s="367"/>
      <c r="UT92" s="367"/>
      <c r="UU92" s="367"/>
      <c r="UV92" s="367"/>
      <c r="UW92" s="367"/>
      <c r="UX92" s="367"/>
      <c r="UY92" s="367"/>
      <c r="UZ92" s="367"/>
      <c r="VA92" s="367"/>
      <c r="VB92" s="367"/>
      <c r="VC92" s="367"/>
      <c r="VD92" s="367"/>
      <c r="VE92" s="367"/>
      <c r="VF92" s="367"/>
      <c r="VG92" s="367"/>
      <c r="VH92" s="367"/>
      <c r="VI92" s="367"/>
      <c r="VJ92" s="367"/>
      <c r="VK92" s="367"/>
      <c r="VL92" s="367"/>
      <c r="VM92" s="367"/>
      <c r="VN92" s="367"/>
      <c r="VO92" s="367"/>
      <c r="VP92" s="367"/>
      <c r="VQ92" s="367"/>
      <c r="VR92" s="367"/>
      <c r="VS92" s="367"/>
      <c r="VT92" s="367"/>
      <c r="VU92" s="367"/>
      <c r="VV92" s="367"/>
      <c r="VW92" s="367"/>
      <c r="VX92" s="367"/>
      <c r="VY92" s="367"/>
      <c r="VZ92" s="367"/>
      <c r="WA92" s="367"/>
      <c r="WB92" s="367"/>
      <c r="WC92" s="367"/>
      <c r="WD92" s="367"/>
      <c r="WE92" s="367"/>
      <c r="WF92" s="367"/>
      <c r="WG92" s="367"/>
      <c r="WH92" s="367"/>
      <c r="WI92" s="367"/>
      <c r="WJ92" s="367"/>
      <c r="WK92" s="367"/>
      <c r="WL92" s="367"/>
      <c r="WM92" s="367"/>
      <c r="WN92" s="367"/>
      <c r="WO92" s="367"/>
      <c r="WP92" s="367"/>
      <c r="WQ92" s="367"/>
      <c r="WR92" s="367"/>
      <c r="WS92" s="367"/>
      <c r="WT92" s="367"/>
      <c r="WU92" s="367"/>
      <c r="WV92" s="367"/>
      <c r="WW92" s="367"/>
      <c r="WX92" s="367"/>
      <c r="WY92" s="367"/>
      <c r="WZ92" s="367"/>
      <c r="XA92" s="367"/>
      <c r="XB92" s="367"/>
      <c r="XC92" s="367"/>
      <c r="XD92" s="367"/>
      <c r="XE92" s="367"/>
      <c r="XF92" s="367"/>
      <c r="XG92" s="367"/>
      <c r="XH92" s="367"/>
      <c r="XI92" s="367"/>
      <c r="XJ92" s="367"/>
      <c r="XK92" s="367"/>
      <c r="XL92" s="367"/>
      <c r="XM92" s="367"/>
      <c r="XN92" s="367"/>
      <c r="XO92" s="367"/>
      <c r="XP92" s="367"/>
      <c r="XQ92" s="367"/>
      <c r="XR92" s="367"/>
      <c r="XS92" s="367"/>
      <c r="XT92" s="367"/>
      <c r="XU92" s="367"/>
      <c r="XV92" s="367"/>
      <c r="XW92" s="367"/>
      <c r="XX92" s="367"/>
      <c r="XY92" s="367"/>
      <c r="XZ92" s="367"/>
      <c r="YA92" s="367"/>
      <c r="YB92" s="367"/>
      <c r="YC92" s="367"/>
      <c r="YD92" s="367"/>
      <c r="YE92" s="367"/>
      <c r="YF92" s="367"/>
      <c r="YG92" s="367"/>
      <c r="YH92" s="367"/>
      <c r="YI92" s="367"/>
      <c r="YJ92" s="367"/>
      <c r="YK92" s="367"/>
      <c r="YL92" s="367"/>
      <c r="YM92" s="367"/>
      <c r="YN92" s="367"/>
      <c r="YO92" s="367"/>
      <c r="YP92" s="367"/>
      <c r="YQ92" s="367"/>
      <c r="YR92" s="367"/>
      <c r="YS92" s="367"/>
      <c r="YT92" s="367"/>
      <c r="YU92" s="367"/>
      <c r="YV92" s="367"/>
      <c r="YW92" s="367"/>
      <c r="YX92" s="367"/>
      <c r="YY92" s="367"/>
      <c r="YZ92" s="367"/>
      <c r="ZA92" s="367"/>
      <c r="ZB92" s="367"/>
      <c r="ZC92" s="367"/>
      <c r="ZD92" s="367"/>
      <c r="ZE92" s="367"/>
      <c r="ZF92" s="367"/>
      <c r="ZG92" s="367"/>
      <c r="ZH92" s="367"/>
      <c r="ZI92" s="367"/>
      <c r="ZJ92" s="367"/>
      <c r="ZK92" s="367"/>
      <c r="ZL92" s="367"/>
      <c r="ZM92" s="367"/>
      <c r="ZN92" s="367"/>
      <c r="ZO92" s="367"/>
      <c r="ZP92" s="367"/>
      <c r="ZQ92" s="367"/>
      <c r="ZR92" s="367"/>
      <c r="ZS92" s="367"/>
      <c r="ZT92" s="367"/>
      <c r="ZU92" s="367"/>
      <c r="ZV92" s="367"/>
      <c r="ZW92" s="367"/>
      <c r="ZX92" s="367"/>
      <c r="ZY92" s="367"/>
      <c r="ZZ92" s="367"/>
      <c r="AAA92" s="367"/>
      <c r="AAB92" s="367"/>
      <c r="AAC92" s="367"/>
      <c r="AAD92" s="367"/>
      <c r="AAE92" s="367"/>
      <c r="AAF92" s="367"/>
      <c r="AAG92" s="367"/>
      <c r="AAH92" s="367"/>
      <c r="AAI92" s="367"/>
      <c r="AAJ92" s="367"/>
      <c r="AAK92" s="367"/>
      <c r="AAL92" s="367"/>
      <c r="AAM92" s="367"/>
      <c r="AAN92" s="367"/>
      <c r="AAO92" s="367"/>
      <c r="AAP92" s="367"/>
      <c r="AAQ92" s="367"/>
      <c r="AAR92" s="367"/>
      <c r="AAS92" s="367"/>
      <c r="AAT92" s="367"/>
      <c r="AAU92" s="367"/>
      <c r="AAV92" s="367"/>
      <c r="AAW92" s="367"/>
      <c r="AAX92" s="367"/>
      <c r="AAY92" s="367"/>
      <c r="AAZ92" s="367"/>
      <c r="ABA92" s="367"/>
      <c r="ABB92" s="367"/>
      <c r="ABC92" s="367"/>
      <c r="ABD92" s="367"/>
      <c r="ABE92" s="367"/>
      <c r="ABF92" s="367"/>
      <c r="ABG92" s="367"/>
      <c r="ABH92" s="367"/>
      <c r="ABI92" s="367"/>
      <c r="ABJ92" s="367"/>
      <c r="ABK92" s="367"/>
      <c r="ABL92" s="367"/>
      <c r="ABM92" s="367"/>
      <c r="ABN92" s="367"/>
      <c r="ABO92" s="367"/>
      <c r="ABP92" s="367"/>
      <c r="ABQ92" s="367"/>
      <c r="ABR92" s="367"/>
      <c r="ABS92" s="367"/>
      <c r="ABT92" s="367"/>
      <c r="ABU92" s="367"/>
      <c r="ABV92" s="367"/>
      <c r="ABW92" s="367"/>
      <c r="ABX92" s="367"/>
      <c r="ABY92" s="367"/>
      <c r="ABZ92" s="367"/>
      <c r="ACA92" s="367"/>
      <c r="ACB92" s="367"/>
      <c r="ACC92" s="367"/>
      <c r="ACD92" s="367"/>
      <c r="ACE92" s="367"/>
      <c r="ACF92" s="367"/>
      <c r="ACG92" s="367"/>
      <c r="ACH92" s="367"/>
      <c r="ACI92" s="367"/>
      <c r="ACJ92" s="367"/>
      <c r="ACK92" s="367"/>
      <c r="ACL92" s="367"/>
      <c r="ACM92" s="367"/>
      <c r="ACN92" s="367"/>
      <c r="ACO92" s="367"/>
      <c r="ACP92" s="367"/>
      <c r="ACQ92" s="367"/>
      <c r="ACR92" s="367"/>
      <c r="ACS92" s="367"/>
      <c r="ACT92" s="367"/>
      <c r="ACU92" s="367"/>
      <c r="ACV92" s="367"/>
      <c r="ACW92" s="367"/>
      <c r="ACX92" s="367"/>
      <c r="ACY92" s="367"/>
      <c r="ACZ92" s="367"/>
      <c r="ADA92" s="367"/>
      <c r="ADB92" s="367"/>
      <c r="ADC92" s="367"/>
      <c r="ADD92" s="367"/>
      <c r="ADE92" s="367"/>
      <c r="ADF92" s="367"/>
      <c r="ADG92" s="367"/>
      <c r="ADH92" s="367"/>
      <c r="ADI92" s="367"/>
      <c r="ADJ92" s="367"/>
      <c r="ADK92" s="367"/>
      <c r="ADL92" s="367"/>
      <c r="ADM92" s="367"/>
      <c r="ADN92" s="367"/>
      <c r="ADO92" s="367"/>
      <c r="ADP92" s="367"/>
      <c r="ADQ92" s="367"/>
      <c r="ADR92" s="367"/>
      <c r="ADS92" s="367"/>
      <c r="ADT92" s="367"/>
      <c r="ADU92" s="367"/>
      <c r="ADV92" s="367"/>
      <c r="ADW92" s="367"/>
      <c r="ADX92" s="367"/>
      <c r="ADY92" s="367"/>
      <c r="ADZ92" s="367"/>
      <c r="AEA92" s="367"/>
      <c r="AEB92" s="367"/>
      <c r="AEC92" s="367"/>
      <c r="AED92" s="367"/>
      <c r="AEE92" s="367"/>
      <c r="AEF92" s="367"/>
      <c r="AEG92" s="367"/>
      <c r="AEH92" s="367"/>
      <c r="AEI92" s="367"/>
      <c r="AEJ92" s="367"/>
      <c r="AEK92" s="367"/>
      <c r="AEL92" s="367"/>
      <c r="AEM92" s="367"/>
      <c r="AEN92" s="367"/>
      <c r="AEO92" s="367"/>
      <c r="AEP92" s="367"/>
      <c r="AEQ92" s="367"/>
      <c r="AER92" s="367"/>
      <c r="AES92" s="367"/>
      <c r="AET92" s="367"/>
      <c r="AEU92" s="367"/>
      <c r="AEV92" s="367"/>
      <c r="AEW92" s="367"/>
      <c r="AEX92" s="367"/>
      <c r="AEY92" s="367"/>
      <c r="AEZ92" s="367"/>
      <c r="AFA92" s="367"/>
      <c r="AFB92" s="367"/>
      <c r="AFC92" s="367"/>
      <c r="AFD92" s="367"/>
      <c r="AFE92" s="367"/>
      <c r="AFF92" s="367"/>
      <c r="AFG92" s="367"/>
      <c r="AFH92" s="367"/>
      <c r="AFI92" s="367"/>
      <c r="AFJ92" s="367"/>
      <c r="AFK92" s="367"/>
      <c r="AFL92" s="367"/>
      <c r="AFM92" s="367"/>
      <c r="AFN92" s="367"/>
      <c r="AFO92" s="367"/>
      <c r="AFP92" s="367"/>
      <c r="AFQ92" s="367"/>
      <c r="AFR92" s="367"/>
      <c r="AFS92" s="367"/>
      <c r="AFT92" s="367"/>
      <c r="AFU92" s="367"/>
      <c r="AFV92" s="367"/>
      <c r="AFW92" s="367"/>
      <c r="AFX92" s="367"/>
      <c r="AFY92" s="367"/>
      <c r="AFZ92" s="367"/>
      <c r="AGA92" s="367"/>
      <c r="AGB92" s="367"/>
      <c r="AGC92" s="367"/>
      <c r="AGD92" s="367"/>
      <c r="AGE92" s="367"/>
      <c r="AGF92" s="367"/>
      <c r="AGG92" s="367"/>
      <c r="AGH92" s="367"/>
      <c r="AGI92" s="367"/>
      <c r="AGJ92" s="367"/>
      <c r="AGK92" s="367"/>
      <c r="AGL92" s="367"/>
      <c r="AGM92" s="367"/>
      <c r="AGN92" s="367"/>
      <c r="AGO92" s="367"/>
      <c r="AGP92" s="367"/>
      <c r="AGQ92" s="367"/>
      <c r="AGR92" s="367"/>
      <c r="AGS92" s="367"/>
      <c r="AGT92" s="367"/>
      <c r="AGU92" s="367"/>
      <c r="AGV92" s="367"/>
      <c r="AGW92" s="367"/>
      <c r="AGX92" s="367"/>
      <c r="AGY92" s="367"/>
      <c r="AGZ92" s="367"/>
      <c r="AHA92" s="367"/>
      <c r="AHB92" s="367"/>
      <c r="AHC92" s="367"/>
      <c r="AHD92" s="367"/>
      <c r="AHE92" s="367"/>
      <c r="AHF92" s="367"/>
      <c r="AHG92" s="367"/>
      <c r="AHH92" s="367"/>
      <c r="AHI92" s="367"/>
      <c r="AHJ92" s="367"/>
      <c r="AHK92" s="367"/>
      <c r="AHL92" s="367"/>
      <c r="AHM92" s="367"/>
      <c r="AHN92" s="367"/>
      <c r="AHO92" s="367"/>
      <c r="AHP92" s="367"/>
      <c r="AHQ92" s="367"/>
      <c r="AHR92" s="367"/>
      <c r="AHS92" s="367"/>
      <c r="AHT92" s="367"/>
      <c r="AHU92" s="367"/>
      <c r="AHV92" s="367"/>
      <c r="AHW92" s="367"/>
      <c r="AHX92" s="367"/>
      <c r="AHY92" s="367"/>
      <c r="AHZ92" s="367"/>
      <c r="AIA92" s="367"/>
      <c r="AIB92" s="367"/>
      <c r="AIC92" s="367"/>
      <c r="AID92" s="367"/>
      <c r="AIE92" s="367"/>
      <c r="AIF92" s="367"/>
      <c r="AIG92" s="367"/>
      <c r="AIH92" s="367"/>
      <c r="AII92" s="367"/>
      <c r="AIJ92" s="367"/>
      <c r="AIK92" s="367"/>
      <c r="AIL92" s="367"/>
      <c r="AIM92" s="367"/>
      <c r="AIN92" s="367"/>
      <c r="AIO92" s="367"/>
      <c r="AIP92" s="367"/>
      <c r="AIQ92" s="367"/>
      <c r="AIR92" s="367"/>
      <c r="AIS92" s="367"/>
      <c r="AIT92" s="367"/>
      <c r="AIU92" s="367"/>
      <c r="AIV92" s="367"/>
      <c r="AIW92" s="367"/>
      <c r="AIX92" s="367"/>
      <c r="AIY92" s="367"/>
      <c r="AIZ92" s="367"/>
      <c r="AJA92" s="367"/>
      <c r="AJB92" s="367"/>
      <c r="AJC92" s="367"/>
      <c r="AJD92" s="367"/>
      <c r="AJE92" s="367"/>
      <c r="AJF92" s="367"/>
      <c r="AJG92" s="367"/>
      <c r="AJH92" s="367"/>
      <c r="AJI92" s="367"/>
      <c r="AJJ92" s="367"/>
      <c r="AJK92" s="367"/>
      <c r="AJL92" s="367"/>
      <c r="AJM92" s="367"/>
      <c r="AJN92" s="367"/>
      <c r="AJO92" s="367"/>
      <c r="AJP92" s="367"/>
      <c r="AJQ92" s="367"/>
      <c r="AJR92" s="367"/>
      <c r="AJS92" s="367"/>
      <c r="AJT92" s="367"/>
      <c r="AJU92" s="367"/>
      <c r="AJV92" s="367"/>
      <c r="AJW92" s="367"/>
      <c r="AJX92" s="367"/>
      <c r="AJY92" s="367"/>
      <c r="AJZ92" s="367"/>
      <c r="AKA92" s="367"/>
      <c r="AKB92" s="367"/>
      <c r="AKC92" s="367"/>
      <c r="AKD92" s="367"/>
      <c r="AKE92" s="367"/>
      <c r="AKF92" s="367"/>
      <c r="AKG92" s="367"/>
      <c r="AKH92" s="367"/>
      <c r="AKI92" s="367"/>
      <c r="AKJ92" s="367"/>
      <c r="AKK92" s="367"/>
      <c r="AKL92" s="367"/>
      <c r="AKM92" s="367"/>
      <c r="AKN92" s="367"/>
      <c r="AKO92" s="367"/>
      <c r="AKP92" s="367"/>
      <c r="AKQ92" s="367"/>
      <c r="AKR92" s="367"/>
      <c r="AKS92" s="367"/>
      <c r="AKT92" s="367"/>
      <c r="AKU92" s="367"/>
      <c r="AKV92" s="367"/>
      <c r="AKW92" s="367"/>
      <c r="AKX92" s="367"/>
      <c r="AKY92" s="367"/>
      <c r="AKZ92" s="367"/>
      <c r="ALA92" s="367"/>
      <c r="ALB92" s="367"/>
      <c r="ALC92" s="367"/>
      <c r="ALD92" s="367"/>
      <c r="ALE92" s="367"/>
      <c r="ALF92" s="367"/>
      <c r="ALG92" s="367"/>
      <c r="ALH92" s="367"/>
      <c r="ALI92" s="367"/>
      <c r="ALJ92" s="367"/>
      <c r="ALK92" s="367"/>
      <c r="ALL92" s="367"/>
      <c r="ALM92" s="367"/>
      <c r="ALN92" s="367"/>
      <c r="ALO92" s="367"/>
      <c r="ALP92" s="367"/>
      <c r="ALQ92" s="367"/>
      <c r="ALR92" s="367"/>
      <c r="ALS92" s="367"/>
      <c r="ALT92" s="367"/>
      <c r="ALU92" s="367"/>
      <c r="ALV92" s="367"/>
      <c r="ALW92" s="367"/>
      <c r="ALX92" s="367"/>
      <c r="ALY92" s="367"/>
      <c r="ALZ92" s="367"/>
      <c r="AMA92" s="367"/>
      <c r="AMB92" s="367"/>
      <c r="AMC92" s="367"/>
      <c r="AMD92" s="367"/>
      <c r="AME92" s="367"/>
      <c r="AMF92" s="367"/>
      <c r="AMG92" s="367"/>
      <c r="AMH92" s="367"/>
      <c r="AMI92" s="367"/>
      <c r="AMJ92" s="367"/>
      <c r="AMK92" s="367"/>
      <c r="AML92" s="367"/>
      <c r="AMM92" s="367"/>
      <c r="AMN92" s="367"/>
      <c r="AMO92" s="367"/>
      <c r="AMP92" s="367"/>
      <c r="AMQ92" s="367"/>
      <c r="AMR92" s="367"/>
      <c r="AMS92" s="367"/>
      <c r="AMT92" s="367"/>
      <c r="AMU92" s="367"/>
      <c r="AMV92" s="367"/>
      <c r="AMW92" s="367"/>
      <c r="AMX92" s="367"/>
      <c r="AMY92" s="367"/>
      <c r="AMZ92" s="367"/>
      <c r="ANA92" s="367"/>
      <c r="ANB92" s="367"/>
      <c r="ANC92" s="367"/>
      <c r="AND92" s="367"/>
      <c r="ANE92" s="367"/>
      <c r="ANF92" s="367"/>
      <c r="ANG92" s="367"/>
      <c r="ANH92" s="367"/>
      <c r="ANI92" s="367"/>
      <c r="ANJ92" s="367"/>
      <c r="ANK92" s="367"/>
      <c r="ANL92" s="367"/>
      <c r="ANM92" s="367"/>
      <c r="ANN92" s="367"/>
      <c r="ANO92" s="367"/>
      <c r="ANP92" s="367"/>
      <c r="ANQ92" s="367"/>
      <c r="ANR92" s="367"/>
      <c r="ANS92" s="367"/>
      <c r="ANT92" s="367"/>
      <c r="ANU92" s="367"/>
      <c r="ANV92" s="367"/>
      <c r="ANW92" s="367"/>
      <c r="ANX92" s="367"/>
      <c r="ANY92" s="367"/>
      <c r="ANZ92" s="367"/>
      <c r="AOA92" s="367"/>
      <c r="AOB92" s="367"/>
      <c r="AOC92" s="367"/>
      <c r="AOD92" s="367"/>
      <c r="AOE92" s="367"/>
      <c r="AOF92" s="367"/>
      <c r="AOG92" s="367"/>
      <c r="AOH92" s="367"/>
      <c r="AOI92" s="367"/>
      <c r="AOJ92" s="367"/>
      <c r="AOK92" s="367"/>
      <c r="AOL92" s="367"/>
      <c r="AOM92" s="367"/>
      <c r="AON92" s="367"/>
      <c r="AOO92" s="367"/>
      <c r="AOP92" s="367"/>
      <c r="AOQ92" s="367"/>
      <c r="AOR92" s="367"/>
      <c r="AOS92" s="367"/>
      <c r="AOT92" s="367"/>
      <c r="AOU92" s="367"/>
      <c r="AOV92" s="367"/>
      <c r="AOW92" s="367"/>
      <c r="AOX92" s="367"/>
      <c r="AOY92" s="367"/>
      <c r="AOZ92" s="367"/>
      <c r="APA92" s="367"/>
      <c r="APB92" s="367"/>
      <c r="APC92" s="367"/>
      <c r="APD92" s="367"/>
      <c r="APE92" s="367"/>
      <c r="APF92" s="367"/>
      <c r="APG92" s="367"/>
      <c r="APH92" s="367"/>
      <c r="API92" s="367"/>
      <c r="APJ92" s="367"/>
      <c r="APK92" s="367"/>
      <c r="APL92" s="367"/>
      <c r="APM92" s="367"/>
      <c r="APN92" s="367"/>
      <c r="APO92" s="367"/>
      <c r="APP92" s="367"/>
      <c r="APQ92" s="367"/>
      <c r="APR92" s="367"/>
      <c r="APS92" s="367"/>
      <c r="APT92" s="367"/>
      <c r="APU92" s="367"/>
      <c r="APV92" s="367"/>
      <c r="APW92" s="367"/>
      <c r="APX92" s="367"/>
      <c r="APY92" s="367"/>
      <c r="APZ92" s="367"/>
      <c r="AQA92" s="367"/>
      <c r="AQB92" s="367"/>
      <c r="AQC92" s="367"/>
      <c r="AQD92" s="367"/>
      <c r="AQE92" s="367"/>
      <c r="AQF92" s="367"/>
      <c r="AQG92" s="367"/>
      <c r="AQH92" s="367"/>
      <c r="AQI92" s="367"/>
      <c r="AQJ92" s="367"/>
      <c r="AQK92" s="367"/>
      <c r="AQL92" s="367"/>
      <c r="AQM92" s="367"/>
      <c r="AQN92" s="367"/>
      <c r="AQO92" s="367"/>
      <c r="AQP92" s="367"/>
      <c r="AQQ92" s="367"/>
      <c r="AQR92" s="367"/>
      <c r="AQS92" s="367"/>
      <c r="AQT92" s="367"/>
      <c r="AQU92" s="367"/>
      <c r="AQV92" s="367"/>
      <c r="AQW92" s="367"/>
      <c r="AQX92" s="367"/>
      <c r="AQY92" s="367"/>
      <c r="AQZ92" s="367"/>
      <c r="ARA92" s="367"/>
      <c r="ARB92" s="367"/>
      <c r="ARC92" s="367"/>
      <c r="ARD92" s="367"/>
      <c r="ARE92" s="367"/>
      <c r="ARF92" s="367"/>
      <c r="ARG92" s="367"/>
      <c r="ARH92" s="367"/>
      <c r="ARI92" s="367"/>
      <c r="ARJ92" s="367"/>
      <c r="ARK92" s="367"/>
      <c r="ARL92" s="367"/>
      <c r="ARM92" s="367"/>
      <c r="ARN92" s="367"/>
      <c r="ARO92" s="367"/>
      <c r="ARP92" s="367"/>
      <c r="ARQ92" s="367"/>
      <c r="ARR92" s="367"/>
      <c r="ARS92" s="367"/>
      <c r="ART92" s="367"/>
      <c r="ARU92" s="367"/>
      <c r="ARV92" s="367"/>
      <c r="ARW92" s="367"/>
      <c r="ARX92" s="367"/>
      <c r="ARY92" s="367"/>
      <c r="ARZ92" s="367"/>
      <c r="ASA92" s="367"/>
      <c r="ASB92" s="367"/>
      <c r="ASC92" s="367"/>
      <c r="ASD92" s="367"/>
      <c r="ASE92" s="367"/>
      <c r="ASF92" s="367"/>
      <c r="ASG92" s="367"/>
      <c r="ASH92" s="367"/>
      <c r="ASI92" s="367"/>
      <c r="ASJ92" s="367"/>
      <c r="ASK92" s="367"/>
      <c r="ASL92" s="367"/>
      <c r="ASM92" s="367"/>
      <c r="ASN92" s="367"/>
      <c r="ASO92" s="367"/>
      <c r="ASP92" s="367"/>
      <c r="ASQ92" s="367"/>
      <c r="ASR92" s="367"/>
      <c r="ASS92" s="367"/>
      <c r="AST92" s="367"/>
      <c r="ASU92" s="367"/>
      <c r="ASV92" s="367"/>
      <c r="ASW92" s="367"/>
      <c r="ASX92" s="367"/>
      <c r="ASY92" s="367"/>
      <c r="ASZ92" s="367"/>
      <c r="ATA92" s="367"/>
      <c r="ATB92" s="367"/>
      <c r="ATC92" s="367"/>
      <c r="ATD92" s="367"/>
    </row>
    <row r="93" spans="1:1200" s="360" customFormat="1">
      <c r="A93" s="356">
        <v>8</v>
      </c>
      <c r="B93" s="356">
        <v>4</v>
      </c>
      <c r="C93" s="357" t="s">
        <v>1332</v>
      </c>
      <c r="D93" s="356">
        <v>2006</v>
      </c>
      <c r="E93" s="358" t="s">
        <v>1549</v>
      </c>
      <c r="F93" s="356" t="s">
        <v>1049</v>
      </c>
      <c r="G93" s="357"/>
      <c r="H93" s="357"/>
      <c r="I93" s="357"/>
      <c r="J93" s="357"/>
      <c r="K93" s="359" t="s">
        <v>1539</v>
      </c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  <c r="AZ93" s="367"/>
      <c r="BA93" s="367"/>
      <c r="BB93" s="367"/>
      <c r="BC93" s="367"/>
      <c r="BD93" s="367"/>
      <c r="BE93" s="367"/>
      <c r="BF93" s="367"/>
      <c r="BG93" s="367"/>
      <c r="BH93" s="367"/>
      <c r="BI93" s="367"/>
      <c r="BJ93" s="367"/>
      <c r="BK93" s="367"/>
      <c r="BL93" s="367"/>
      <c r="BM93" s="367"/>
      <c r="BN93" s="367"/>
      <c r="BO93" s="367"/>
      <c r="BP93" s="367"/>
      <c r="BQ93" s="367"/>
      <c r="BR93" s="367"/>
      <c r="BS93" s="367"/>
      <c r="BT93" s="367"/>
      <c r="BU93" s="367"/>
      <c r="BV93" s="367"/>
      <c r="BW93" s="367"/>
      <c r="BX93" s="367"/>
      <c r="BY93" s="367"/>
      <c r="BZ93" s="367"/>
      <c r="CA93" s="367"/>
      <c r="CB93" s="367"/>
      <c r="CC93" s="367"/>
      <c r="CD93" s="367"/>
      <c r="CE93" s="367"/>
      <c r="CF93" s="367"/>
      <c r="CG93" s="367"/>
      <c r="CH93" s="367"/>
      <c r="CI93" s="367"/>
      <c r="CJ93" s="367"/>
      <c r="CK93" s="367"/>
      <c r="CL93" s="367"/>
      <c r="CM93" s="367"/>
      <c r="CN93" s="367"/>
      <c r="CO93" s="367"/>
      <c r="CP93" s="367"/>
      <c r="CQ93" s="367"/>
      <c r="CR93" s="367"/>
      <c r="CS93" s="367"/>
      <c r="CT93" s="367"/>
      <c r="CU93" s="367"/>
      <c r="CV93" s="367"/>
      <c r="CW93" s="367"/>
      <c r="CX93" s="367"/>
      <c r="CY93" s="367"/>
      <c r="CZ93" s="367"/>
      <c r="DA93" s="367"/>
      <c r="DB93" s="367"/>
      <c r="DC93" s="367"/>
      <c r="DD93" s="367"/>
      <c r="DE93" s="367"/>
      <c r="DF93" s="367"/>
      <c r="DG93" s="367"/>
      <c r="DH93" s="367"/>
      <c r="DI93" s="367"/>
      <c r="DJ93" s="367"/>
      <c r="DK93" s="367"/>
      <c r="DL93" s="367"/>
      <c r="DM93" s="367"/>
      <c r="DN93" s="367"/>
      <c r="DO93" s="367"/>
      <c r="DP93" s="367"/>
      <c r="DQ93" s="367"/>
      <c r="DR93" s="367"/>
      <c r="DS93" s="367"/>
      <c r="DT93" s="367"/>
      <c r="DU93" s="367"/>
      <c r="DV93" s="367"/>
      <c r="DW93" s="367"/>
      <c r="DX93" s="367"/>
      <c r="DY93" s="367"/>
      <c r="DZ93" s="367"/>
      <c r="EA93" s="367"/>
      <c r="EB93" s="367"/>
      <c r="EC93" s="367"/>
      <c r="ED93" s="367"/>
      <c r="EE93" s="367"/>
      <c r="EF93" s="367"/>
      <c r="EG93" s="367"/>
      <c r="EH93" s="367"/>
      <c r="EI93" s="367"/>
      <c r="EJ93" s="367"/>
      <c r="EK93" s="367"/>
      <c r="EL93" s="367"/>
      <c r="EM93" s="367"/>
      <c r="EN93" s="367"/>
      <c r="EO93" s="367"/>
      <c r="EP93" s="367"/>
      <c r="EQ93" s="367"/>
      <c r="ER93" s="367"/>
      <c r="ES93" s="367"/>
      <c r="ET93" s="367"/>
      <c r="EU93" s="367"/>
      <c r="EV93" s="367"/>
      <c r="EW93" s="367"/>
      <c r="EX93" s="367"/>
      <c r="EY93" s="367"/>
      <c r="EZ93" s="367"/>
      <c r="FA93" s="367"/>
      <c r="FB93" s="367"/>
      <c r="FC93" s="367"/>
      <c r="FD93" s="367"/>
      <c r="FE93" s="367"/>
      <c r="FF93" s="367"/>
      <c r="FG93" s="367"/>
      <c r="FH93" s="367"/>
      <c r="FI93" s="367"/>
      <c r="FJ93" s="367"/>
      <c r="FK93" s="367"/>
      <c r="FL93" s="367"/>
      <c r="FM93" s="367"/>
      <c r="FN93" s="367"/>
      <c r="FO93" s="367"/>
      <c r="FP93" s="367"/>
      <c r="FQ93" s="367"/>
      <c r="FR93" s="367"/>
      <c r="FS93" s="367"/>
      <c r="FT93" s="367"/>
      <c r="FU93" s="367"/>
      <c r="FV93" s="367"/>
      <c r="FW93" s="367"/>
      <c r="FX93" s="367"/>
      <c r="FY93" s="367"/>
      <c r="FZ93" s="367"/>
      <c r="GA93" s="367"/>
      <c r="GB93" s="367"/>
      <c r="GC93" s="367"/>
      <c r="GD93" s="367"/>
      <c r="GE93" s="367"/>
      <c r="GF93" s="367"/>
      <c r="GG93" s="367"/>
      <c r="GH93" s="367"/>
      <c r="GI93" s="367"/>
      <c r="GJ93" s="367"/>
      <c r="GK93" s="367"/>
      <c r="GL93" s="367"/>
      <c r="GM93" s="367"/>
      <c r="GN93" s="367"/>
      <c r="GO93" s="367"/>
      <c r="GP93" s="367"/>
      <c r="GQ93" s="367"/>
      <c r="GR93" s="367"/>
      <c r="GS93" s="367"/>
      <c r="GT93" s="367"/>
      <c r="GU93" s="367"/>
      <c r="GV93" s="367"/>
      <c r="GW93" s="367"/>
      <c r="GX93" s="367"/>
      <c r="GY93" s="367"/>
      <c r="GZ93" s="367"/>
      <c r="HA93" s="367"/>
      <c r="HB93" s="367"/>
      <c r="HC93" s="367"/>
      <c r="HD93" s="367"/>
      <c r="HE93" s="367"/>
      <c r="HF93" s="367"/>
      <c r="HG93" s="367"/>
      <c r="HH93" s="367"/>
      <c r="HI93" s="367"/>
      <c r="HJ93" s="367"/>
      <c r="HK93" s="367"/>
      <c r="HL93" s="367"/>
      <c r="HM93" s="367"/>
      <c r="HN93" s="367"/>
      <c r="HO93" s="367"/>
      <c r="HP93" s="367"/>
      <c r="HQ93" s="367"/>
      <c r="HR93" s="367"/>
      <c r="HS93" s="367"/>
      <c r="HT93" s="367"/>
      <c r="HU93" s="367"/>
      <c r="HV93" s="367"/>
      <c r="HW93" s="367"/>
      <c r="HX93" s="367"/>
      <c r="HY93" s="367"/>
      <c r="HZ93" s="367"/>
      <c r="IA93" s="367"/>
      <c r="IB93" s="367"/>
      <c r="IC93" s="367"/>
      <c r="ID93" s="367"/>
      <c r="IE93" s="367"/>
      <c r="IF93" s="367"/>
      <c r="IG93" s="367"/>
      <c r="IH93" s="367"/>
      <c r="II93" s="367"/>
      <c r="IJ93" s="367"/>
      <c r="IK93" s="367"/>
      <c r="IL93" s="367"/>
      <c r="IM93" s="367"/>
      <c r="IN93" s="367"/>
      <c r="IO93" s="367"/>
      <c r="IP93" s="367"/>
      <c r="IQ93" s="367"/>
      <c r="IR93" s="367"/>
      <c r="IS93" s="367"/>
      <c r="IT93" s="367"/>
      <c r="IU93" s="367"/>
      <c r="IV93" s="367"/>
      <c r="IW93" s="367"/>
      <c r="IX93" s="367"/>
      <c r="IY93" s="367"/>
      <c r="IZ93" s="367"/>
      <c r="JA93" s="367"/>
      <c r="JB93" s="367"/>
      <c r="JC93" s="367"/>
      <c r="JD93" s="367"/>
      <c r="JE93" s="367"/>
      <c r="JF93" s="367"/>
      <c r="JG93" s="367"/>
      <c r="JH93" s="367"/>
      <c r="JI93" s="367"/>
      <c r="JJ93" s="367"/>
      <c r="JK93" s="367"/>
      <c r="JL93" s="367"/>
      <c r="JM93" s="367"/>
      <c r="JN93" s="367"/>
      <c r="JO93" s="367"/>
      <c r="JP93" s="367"/>
      <c r="JQ93" s="367"/>
      <c r="JR93" s="367"/>
      <c r="JS93" s="367"/>
      <c r="JT93" s="367"/>
      <c r="JU93" s="367"/>
      <c r="JV93" s="367"/>
      <c r="JW93" s="367"/>
      <c r="JX93" s="367"/>
      <c r="JY93" s="367"/>
      <c r="JZ93" s="367"/>
      <c r="KA93" s="367"/>
      <c r="KB93" s="367"/>
      <c r="KC93" s="367"/>
      <c r="KD93" s="367"/>
      <c r="KE93" s="367"/>
      <c r="KF93" s="367"/>
      <c r="KG93" s="367"/>
      <c r="KH93" s="367"/>
      <c r="KI93" s="367"/>
      <c r="KJ93" s="367"/>
      <c r="KK93" s="367"/>
      <c r="KL93" s="367"/>
      <c r="KM93" s="367"/>
      <c r="KN93" s="367"/>
      <c r="KO93" s="367"/>
      <c r="KP93" s="367"/>
      <c r="KQ93" s="367"/>
      <c r="KR93" s="367"/>
      <c r="KS93" s="367"/>
      <c r="KT93" s="367"/>
      <c r="KU93" s="367"/>
      <c r="KV93" s="367"/>
      <c r="KW93" s="367"/>
      <c r="KX93" s="367"/>
      <c r="KY93" s="367"/>
      <c r="KZ93" s="367"/>
      <c r="LA93" s="367"/>
      <c r="LB93" s="367"/>
      <c r="LC93" s="367"/>
      <c r="LD93" s="367"/>
      <c r="LE93" s="367"/>
      <c r="LF93" s="367"/>
      <c r="LG93" s="367"/>
      <c r="LH93" s="367"/>
      <c r="LI93" s="367"/>
      <c r="LJ93" s="367"/>
      <c r="LK93" s="367"/>
      <c r="LL93" s="367"/>
      <c r="LM93" s="367"/>
      <c r="LN93" s="367"/>
      <c r="LO93" s="367"/>
      <c r="LP93" s="367"/>
      <c r="LQ93" s="367"/>
      <c r="LR93" s="367"/>
      <c r="LS93" s="367"/>
      <c r="LT93" s="367"/>
      <c r="LU93" s="367"/>
      <c r="LV93" s="367"/>
      <c r="LW93" s="367"/>
      <c r="LX93" s="367"/>
      <c r="LY93" s="367"/>
      <c r="LZ93" s="367"/>
      <c r="MA93" s="367"/>
      <c r="MB93" s="367"/>
      <c r="MC93" s="367"/>
      <c r="MD93" s="367"/>
      <c r="ME93" s="367"/>
      <c r="MF93" s="367"/>
      <c r="MG93" s="367"/>
      <c r="MH93" s="367"/>
      <c r="MI93" s="367"/>
      <c r="MJ93" s="367"/>
      <c r="MK93" s="367"/>
      <c r="ML93" s="367"/>
      <c r="MM93" s="367"/>
      <c r="MN93" s="367"/>
      <c r="MO93" s="367"/>
      <c r="MP93" s="367"/>
      <c r="MQ93" s="367"/>
      <c r="MR93" s="367"/>
      <c r="MS93" s="367"/>
      <c r="MT93" s="367"/>
      <c r="MU93" s="367"/>
      <c r="MV93" s="367"/>
      <c r="MW93" s="367"/>
      <c r="MX93" s="367"/>
      <c r="MY93" s="367"/>
      <c r="MZ93" s="367"/>
      <c r="NA93" s="367"/>
      <c r="NB93" s="367"/>
      <c r="NC93" s="367"/>
      <c r="ND93" s="367"/>
      <c r="NE93" s="367"/>
      <c r="NF93" s="367"/>
      <c r="NG93" s="367"/>
      <c r="NH93" s="367"/>
      <c r="NI93" s="367"/>
      <c r="NJ93" s="367"/>
      <c r="NK93" s="367"/>
      <c r="NL93" s="367"/>
      <c r="NM93" s="367"/>
      <c r="NN93" s="367"/>
      <c r="NO93" s="367"/>
      <c r="NP93" s="367"/>
      <c r="NQ93" s="367"/>
      <c r="NR93" s="367"/>
      <c r="NS93" s="367"/>
      <c r="NT93" s="367"/>
      <c r="NU93" s="367"/>
      <c r="NV93" s="367"/>
      <c r="NW93" s="367"/>
      <c r="NX93" s="367"/>
      <c r="NY93" s="367"/>
      <c r="NZ93" s="367"/>
      <c r="OA93" s="367"/>
      <c r="OB93" s="367"/>
      <c r="OC93" s="367"/>
      <c r="OD93" s="367"/>
      <c r="OE93" s="367"/>
      <c r="OF93" s="367"/>
      <c r="OG93" s="367"/>
      <c r="OH93" s="367"/>
      <c r="OI93" s="367"/>
      <c r="OJ93" s="367"/>
      <c r="OK93" s="367"/>
      <c r="OL93" s="367"/>
      <c r="OM93" s="367"/>
      <c r="ON93" s="367"/>
      <c r="OO93" s="367"/>
      <c r="OP93" s="367"/>
      <c r="OQ93" s="367"/>
      <c r="OR93" s="367"/>
      <c r="OS93" s="367"/>
      <c r="OT93" s="367"/>
      <c r="OU93" s="367"/>
      <c r="OV93" s="367"/>
      <c r="OW93" s="367"/>
      <c r="OX93" s="367"/>
      <c r="OY93" s="367"/>
      <c r="OZ93" s="367"/>
      <c r="PA93" s="367"/>
      <c r="PB93" s="367"/>
      <c r="PC93" s="367"/>
      <c r="PD93" s="367"/>
      <c r="PE93" s="367"/>
      <c r="PF93" s="367"/>
      <c r="PG93" s="367"/>
      <c r="PH93" s="367"/>
      <c r="PI93" s="367"/>
      <c r="PJ93" s="367"/>
      <c r="PK93" s="367"/>
      <c r="PL93" s="367"/>
      <c r="PM93" s="367"/>
      <c r="PN93" s="367"/>
      <c r="PO93" s="367"/>
      <c r="PP93" s="367"/>
      <c r="PQ93" s="367"/>
      <c r="PR93" s="367"/>
      <c r="PS93" s="367"/>
      <c r="PT93" s="367"/>
      <c r="PU93" s="367"/>
      <c r="PV93" s="367"/>
      <c r="PW93" s="367"/>
      <c r="PX93" s="367"/>
      <c r="PY93" s="367"/>
      <c r="PZ93" s="367"/>
      <c r="QA93" s="367"/>
      <c r="QB93" s="367"/>
      <c r="QC93" s="367"/>
      <c r="QD93" s="367"/>
      <c r="QE93" s="367"/>
      <c r="QF93" s="367"/>
      <c r="QG93" s="367"/>
      <c r="QH93" s="367"/>
      <c r="QI93" s="367"/>
      <c r="QJ93" s="367"/>
      <c r="QK93" s="367"/>
      <c r="QL93" s="367"/>
      <c r="QM93" s="367"/>
      <c r="QN93" s="367"/>
      <c r="QO93" s="367"/>
      <c r="QP93" s="367"/>
      <c r="QQ93" s="367"/>
      <c r="QR93" s="367"/>
      <c r="QS93" s="367"/>
      <c r="QT93" s="367"/>
      <c r="QU93" s="367"/>
      <c r="QV93" s="367"/>
      <c r="QW93" s="367"/>
      <c r="QX93" s="367"/>
      <c r="QY93" s="367"/>
      <c r="QZ93" s="367"/>
      <c r="RA93" s="367"/>
      <c r="RB93" s="367"/>
      <c r="RC93" s="367"/>
      <c r="RD93" s="367"/>
      <c r="RE93" s="367"/>
      <c r="RF93" s="367"/>
      <c r="RG93" s="367"/>
      <c r="RH93" s="367"/>
      <c r="RI93" s="367"/>
      <c r="RJ93" s="367"/>
      <c r="RK93" s="367"/>
      <c r="RL93" s="367"/>
      <c r="RM93" s="367"/>
      <c r="RN93" s="367"/>
      <c r="RO93" s="367"/>
      <c r="RP93" s="367"/>
      <c r="RQ93" s="367"/>
      <c r="RR93" s="367"/>
      <c r="RS93" s="367"/>
      <c r="RT93" s="367"/>
      <c r="RU93" s="367"/>
      <c r="RV93" s="367"/>
      <c r="RW93" s="367"/>
      <c r="RX93" s="367"/>
      <c r="RY93" s="367"/>
      <c r="RZ93" s="367"/>
      <c r="SA93" s="367"/>
      <c r="SB93" s="367"/>
      <c r="SC93" s="367"/>
      <c r="SD93" s="367"/>
      <c r="SE93" s="367"/>
      <c r="SF93" s="367"/>
      <c r="SG93" s="367"/>
      <c r="SH93" s="367"/>
      <c r="SI93" s="367"/>
      <c r="SJ93" s="367"/>
      <c r="SK93" s="367"/>
      <c r="SL93" s="367"/>
      <c r="SM93" s="367"/>
      <c r="SN93" s="367"/>
      <c r="SO93" s="367"/>
      <c r="SP93" s="367"/>
      <c r="SQ93" s="367"/>
      <c r="SR93" s="367"/>
      <c r="SS93" s="367"/>
      <c r="ST93" s="367"/>
      <c r="SU93" s="367"/>
      <c r="SV93" s="367"/>
      <c r="SW93" s="367"/>
      <c r="SX93" s="367"/>
      <c r="SY93" s="367"/>
      <c r="SZ93" s="367"/>
      <c r="TA93" s="367"/>
      <c r="TB93" s="367"/>
      <c r="TC93" s="367"/>
      <c r="TD93" s="367"/>
      <c r="TE93" s="367"/>
      <c r="TF93" s="367"/>
      <c r="TG93" s="367"/>
      <c r="TH93" s="367"/>
      <c r="TI93" s="367"/>
      <c r="TJ93" s="367"/>
      <c r="TK93" s="367"/>
      <c r="TL93" s="367"/>
      <c r="TM93" s="367"/>
      <c r="TN93" s="367"/>
      <c r="TO93" s="367"/>
      <c r="TP93" s="367"/>
      <c r="TQ93" s="367"/>
      <c r="TR93" s="367"/>
      <c r="TS93" s="367"/>
      <c r="TT93" s="367"/>
      <c r="TU93" s="367"/>
      <c r="TV93" s="367"/>
      <c r="TW93" s="367"/>
      <c r="TX93" s="367"/>
      <c r="TY93" s="367"/>
      <c r="TZ93" s="367"/>
      <c r="UA93" s="367"/>
      <c r="UB93" s="367"/>
      <c r="UC93" s="367"/>
      <c r="UD93" s="367"/>
      <c r="UE93" s="367"/>
      <c r="UF93" s="367"/>
      <c r="UG93" s="367"/>
      <c r="UH93" s="367"/>
      <c r="UI93" s="367"/>
      <c r="UJ93" s="367"/>
      <c r="UK93" s="367"/>
      <c r="UL93" s="367"/>
      <c r="UM93" s="367"/>
      <c r="UN93" s="367"/>
      <c r="UO93" s="367"/>
      <c r="UP93" s="367"/>
      <c r="UQ93" s="367"/>
      <c r="UR93" s="367"/>
      <c r="US93" s="367"/>
      <c r="UT93" s="367"/>
      <c r="UU93" s="367"/>
      <c r="UV93" s="367"/>
      <c r="UW93" s="367"/>
      <c r="UX93" s="367"/>
      <c r="UY93" s="367"/>
      <c r="UZ93" s="367"/>
      <c r="VA93" s="367"/>
      <c r="VB93" s="367"/>
      <c r="VC93" s="367"/>
      <c r="VD93" s="367"/>
      <c r="VE93" s="367"/>
      <c r="VF93" s="367"/>
      <c r="VG93" s="367"/>
      <c r="VH93" s="367"/>
      <c r="VI93" s="367"/>
      <c r="VJ93" s="367"/>
      <c r="VK93" s="367"/>
      <c r="VL93" s="367"/>
      <c r="VM93" s="367"/>
      <c r="VN93" s="367"/>
      <c r="VO93" s="367"/>
      <c r="VP93" s="367"/>
      <c r="VQ93" s="367"/>
      <c r="VR93" s="367"/>
      <c r="VS93" s="367"/>
      <c r="VT93" s="367"/>
      <c r="VU93" s="367"/>
      <c r="VV93" s="367"/>
      <c r="VW93" s="367"/>
      <c r="VX93" s="367"/>
      <c r="VY93" s="367"/>
      <c r="VZ93" s="367"/>
      <c r="WA93" s="367"/>
      <c r="WB93" s="367"/>
      <c r="WC93" s="367"/>
      <c r="WD93" s="367"/>
      <c r="WE93" s="367"/>
      <c r="WF93" s="367"/>
      <c r="WG93" s="367"/>
      <c r="WH93" s="367"/>
      <c r="WI93" s="367"/>
      <c r="WJ93" s="367"/>
      <c r="WK93" s="367"/>
      <c r="WL93" s="367"/>
      <c r="WM93" s="367"/>
      <c r="WN93" s="367"/>
      <c r="WO93" s="367"/>
      <c r="WP93" s="367"/>
      <c r="WQ93" s="367"/>
      <c r="WR93" s="367"/>
      <c r="WS93" s="367"/>
      <c r="WT93" s="367"/>
      <c r="WU93" s="367"/>
      <c r="WV93" s="367"/>
      <c r="WW93" s="367"/>
      <c r="WX93" s="367"/>
      <c r="WY93" s="367"/>
      <c r="WZ93" s="367"/>
      <c r="XA93" s="367"/>
      <c r="XB93" s="367"/>
      <c r="XC93" s="367"/>
      <c r="XD93" s="367"/>
      <c r="XE93" s="367"/>
      <c r="XF93" s="367"/>
      <c r="XG93" s="367"/>
      <c r="XH93" s="367"/>
      <c r="XI93" s="367"/>
      <c r="XJ93" s="367"/>
      <c r="XK93" s="367"/>
      <c r="XL93" s="367"/>
      <c r="XM93" s="367"/>
      <c r="XN93" s="367"/>
      <c r="XO93" s="367"/>
      <c r="XP93" s="367"/>
      <c r="XQ93" s="367"/>
      <c r="XR93" s="367"/>
      <c r="XS93" s="367"/>
      <c r="XT93" s="367"/>
      <c r="XU93" s="367"/>
      <c r="XV93" s="367"/>
      <c r="XW93" s="367"/>
      <c r="XX93" s="367"/>
      <c r="XY93" s="367"/>
      <c r="XZ93" s="367"/>
      <c r="YA93" s="367"/>
      <c r="YB93" s="367"/>
      <c r="YC93" s="367"/>
      <c r="YD93" s="367"/>
      <c r="YE93" s="367"/>
      <c r="YF93" s="367"/>
      <c r="YG93" s="367"/>
      <c r="YH93" s="367"/>
      <c r="YI93" s="367"/>
      <c r="YJ93" s="367"/>
      <c r="YK93" s="367"/>
      <c r="YL93" s="367"/>
      <c r="YM93" s="367"/>
      <c r="YN93" s="367"/>
      <c r="YO93" s="367"/>
      <c r="YP93" s="367"/>
      <c r="YQ93" s="367"/>
      <c r="YR93" s="367"/>
      <c r="YS93" s="367"/>
      <c r="YT93" s="367"/>
      <c r="YU93" s="367"/>
      <c r="YV93" s="367"/>
      <c r="YW93" s="367"/>
      <c r="YX93" s="367"/>
      <c r="YY93" s="367"/>
      <c r="YZ93" s="367"/>
      <c r="ZA93" s="367"/>
      <c r="ZB93" s="367"/>
      <c r="ZC93" s="367"/>
      <c r="ZD93" s="367"/>
      <c r="ZE93" s="367"/>
      <c r="ZF93" s="367"/>
      <c r="ZG93" s="367"/>
      <c r="ZH93" s="367"/>
      <c r="ZI93" s="367"/>
      <c r="ZJ93" s="367"/>
      <c r="ZK93" s="367"/>
      <c r="ZL93" s="367"/>
      <c r="ZM93" s="367"/>
      <c r="ZN93" s="367"/>
      <c r="ZO93" s="367"/>
      <c r="ZP93" s="367"/>
      <c r="ZQ93" s="367"/>
      <c r="ZR93" s="367"/>
      <c r="ZS93" s="367"/>
      <c r="ZT93" s="367"/>
      <c r="ZU93" s="367"/>
      <c r="ZV93" s="367"/>
      <c r="ZW93" s="367"/>
      <c r="ZX93" s="367"/>
      <c r="ZY93" s="367"/>
      <c r="ZZ93" s="367"/>
      <c r="AAA93" s="367"/>
      <c r="AAB93" s="367"/>
      <c r="AAC93" s="367"/>
      <c r="AAD93" s="367"/>
      <c r="AAE93" s="367"/>
      <c r="AAF93" s="367"/>
      <c r="AAG93" s="367"/>
      <c r="AAH93" s="367"/>
      <c r="AAI93" s="367"/>
      <c r="AAJ93" s="367"/>
      <c r="AAK93" s="367"/>
      <c r="AAL93" s="367"/>
      <c r="AAM93" s="367"/>
      <c r="AAN93" s="367"/>
      <c r="AAO93" s="367"/>
      <c r="AAP93" s="367"/>
      <c r="AAQ93" s="367"/>
      <c r="AAR93" s="367"/>
      <c r="AAS93" s="367"/>
      <c r="AAT93" s="367"/>
      <c r="AAU93" s="367"/>
      <c r="AAV93" s="367"/>
      <c r="AAW93" s="367"/>
      <c r="AAX93" s="367"/>
      <c r="AAY93" s="367"/>
      <c r="AAZ93" s="367"/>
      <c r="ABA93" s="367"/>
      <c r="ABB93" s="367"/>
      <c r="ABC93" s="367"/>
      <c r="ABD93" s="367"/>
      <c r="ABE93" s="367"/>
      <c r="ABF93" s="367"/>
      <c r="ABG93" s="367"/>
      <c r="ABH93" s="367"/>
      <c r="ABI93" s="367"/>
      <c r="ABJ93" s="367"/>
      <c r="ABK93" s="367"/>
      <c r="ABL93" s="367"/>
      <c r="ABM93" s="367"/>
      <c r="ABN93" s="367"/>
      <c r="ABO93" s="367"/>
      <c r="ABP93" s="367"/>
      <c r="ABQ93" s="367"/>
      <c r="ABR93" s="367"/>
      <c r="ABS93" s="367"/>
      <c r="ABT93" s="367"/>
      <c r="ABU93" s="367"/>
      <c r="ABV93" s="367"/>
      <c r="ABW93" s="367"/>
      <c r="ABX93" s="367"/>
      <c r="ABY93" s="367"/>
      <c r="ABZ93" s="367"/>
      <c r="ACA93" s="367"/>
      <c r="ACB93" s="367"/>
      <c r="ACC93" s="367"/>
      <c r="ACD93" s="367"/>
      <c r="ACE93" s="367"/>
      <c r="ACF93" s="367"/>
      <c r="ACG93" s="367"/>
      <c r="ACH93" s="367"/>
      <c r="ACI93" s="367"/>
      <c r="ACJ93" s="367"/>
      <c r="ACK93" s="367"/>
      <c r="ACL93" s="367"/>
      <c r="ACM93" s="367"/>
      <c r="ACN93" s="367"/>
      <c r="ACO93" s="367"/>
      <c r="ACP93" s="367"/>
      <c r="ACQ93" s="367"/>
      <c r="ACR93" s="367"/>
      <c r="ACS93" s="367"/>
      <c r="ACT93" s="367"/>
      <c r="ACU93" s="367"/>
      <c r="ACV93" s="367"/>
      <c r="ACW93" s="367"/>
      <c r="ACX93" s="367"/>
      <c r="ACY93" s="367"/>
      <c r="ACZ93" s="367"/>
      <c r="ADA93" s="367"/>
      <c r="ADB93" s="367"/>
      <c r="ADC93" s="367"/>
      <c r="ADD93" s="367"/>
      <c r="ADE93" s="367"/>
      <c r="ADF93" s="367"/>
      <c r="ADG93" s="367"/>
      <c r="ADH93" s="367"/>
      <c r="ADI93" s="367"/>
      <c r="ADJ93" s="367"/>
      <c r="ADK93" s="367"/>
      <c r="ADL93" s="367"/>
      <c r="ADM93" s="367"/>
      <c r="ADN93" s="367"/>
      <c r="ADO93" s="367"/>
      <c r="ADP93" s="367"/>
      <c r="ADQ93" s="367"/>
      <c r="ADR93" s="367"/>
      <c r="ADS93" s="367"/>
      <c r="ADT93" s="367"/>
      <c r="ADU93" s="367"/>
      <c r="ADV93" s="367"/>
      <c r="ADW93" s="367"/>
      <c r="ADX93" s="367"/>
      <c r="ADY93" s="367"/>
      <c r="ADZ93" s="367"/>
      <c r="AEA93" s="367"/>
      <c r="AEB93" s="367"/>
      <c r="AEC93" s="367"/>
      <c r="AED93" s="367"/>
      <c r="AEE93" s="367"/>
      <c r="AEF93" s="367"/>
      <c r="AEG93" s="367"/>
      <c r="AEH93" s="367"/>
      <c r="AEI93" s="367"/>
      <c r="AEJ93" s="367"/>
      <c r="AEK93" s="367"/>
      <c r="AEL93" s="367"/>
      <c r="AEM93" s="367"/>
      <c r="AEN93" s="367"/>
      <c r="AEO93" s="367"/>
      <c r="AEP93" s="367"/>
      <c r="AEQ93" s="367"/>
      <c r="AER93" s="367"/>
      <c r="AES93" s="367"/>
      <c r="AET93" s="367"/>
      <c r="AEU93" s="367"/>
      <c r="AEV93" s="367"/>
      <c r="AEW93" s="367"/>
      <c r="AEX93" s="367"/>
      <c r="AEY93" s="367"/>
      <c r="AEZ93" s="367"/>
      <c r="AFA93" s="367"/>
      <c r="AFB93" s="367"/>
      <c r="AFC93" s="367"/>
      <c r="AFD93" s="367"/>
      <c r="AFE93" s="367"/>
      <c r="AFF93" s="367"/>
      <c r="AFG93" s="367"/>
      <c r="AFH93" s="367"/>
      <c r="AFI93" s="367"/>
      <c r="AFJ93" s="367"/>
      <c r="AFK93" s="367"/>
      <c r="AFL93" s="367"/>
      <c r="AFM93" s="367"/>
      <c r="AFN93" s="367"/>
      <c r="AFO93" s="367"/>
      <c r="AFP93" s="367"/>
      <c r="AFQ93" s="367"/>
      <c r="AFR93" s="367"/>
      <c r="AFS93" s="367"/>
      <c r="AFT93" s="367"/>
      <c r="AFU93" s="367"/>
      <c r="AFV93" s="367"/>
      <c r="AFW93" s="367"/>
      <c r="AFX93" s="367"/>
      <c r="AFY93" s="367"/>
      <c r="AFZ93" s="367"/>
      <c r="AGA93" s="367"/>
      <c r="AGB93" s="367"/>
      <c r="AGC93" s="367"/>
      <c r="AGD93" s="367"/>
      <c r="AGE93" s="367"/>
      <c r="AGF93" s="367"/>
      <c r="AGG93" s="367"/>
      <c r="AGH93" s="367"/>
      <c r="AGI93" s="367"/>
      <c r="AGJ93" s="367"/>
      <c r="AGK93" s="367"/>
      <c r="AGL93" s="367"/>
      <c r="AGM93" s="367"/>
      <c r="AGN93" s="367"/>
      <c r="AGO93" s="367"/>
      <c r="AGP93" s="367"/>
      <c r="AGQ93" s="367"/>
      <c r="AGR93" s="367"/>
      <c r="AGS93" s="367"/>
      <c r="AGT93" s="367"/>
      <c r="AGU93" s="367"/>
      <c r="AGV93" s="367"/>
      <c r="AGW93" s="367"/>
      <c r="AGX93" s="367"/>
      <c r="AGY93" s="367"/>
      <c r="AGZ93" s="367"/>
      <c r="AHA93" s="367"/>
      <c r="AHB93" s="367"/>
      <c r="AHC93" s="367"/>
      <c r="AHD93" s="367"/>
      <c r="AHE93" s="367"/>
      <c r="AHF93" s="367"/>
      <c r="AHG93" s="367"/>
      <c r="AHH93" s="367"/>
      <c r="AHI93" s="367"/>
      <c r="AHJ93" s="367"/>
      <c r="AHK93" s="367"/>
      <c r="AHL93" s="367"/>
      <c r="AHM93" s="367"/>
      <c r="AHN93" s="367"/>
      <c r="AHO93" s="367"/>
      <c r="AHP93" s="367"/>
      <c r="AHQ93" s="367"/>
      <c r="AHR93" s="367"/>
      <c r="AHS93" s="367"/>
      <c r="AHT93" s="367"/>
      <c r="AHU93" s="367"/>
      <c r="AHV93" s="367"/>
      <c r="AHW93" s="367"/>
      <c r="AHX93" s="367"/>
      <c r="AHY93" s="367"/>
      <c r="AHZ93" s="367"/>
      <c r="AIA93" s="367"/>
      <c r="AIB93" s="367"/>
      <c r="AIC93" s="367"/>
      <c r="AID93" s="367"/>
      <c r="AIE93" s="367"/>
      <c r="AIF93" s="367"/>
      <c r="AIG93" s="367"/>
      <c r="AIH93" s="367"/>
      <c r="AII93" s="367"/>
      <c r="AIJ93" s="367"/>
      <c r="AIK93" s="367"/>
      <c r="AIL93" s="367"/>
      <c r="AIM93" s="367"/>
      <c r="AIN93" s="367"/>
      <c r="AIO93" s="367"/>
      <c r="AIP93" s="367"/>
      <c r="AIQ93" s="367"/>
      <c r="AIR93" s="367"/>
      <c r="AIS93" s="367"/>
      <c r="AIT93" s="367"/>
      <c r="AIU93" s="367"/>
      <c r="AIV93" s="367"/>
      <c r="AIW93" s="367"/>
      <c r="AIX93" s="367"/>
      <c r="AIY93" s="367"/>
      <c r="AIZ93" s="367"/>
      <c r="AJA93" s="367"/>
      <c r="AJB93" s="367"/>
      <c r="AJC93" s="367"/>
      <c r="AJD93" s="367"/>
      <c r="AJE93" s="367"/>
      <c r="AJF93" s="367"/>
      <c r="AJG93" s="367"/>
      <c r="AJH93" s="367"/>
      <c r="AJI93" s="367"/>
      <c r="AJJ93" s="367"/>
      <c r="AJK93" s="367"/>
      <c r="AJL93" s="367"/>
      <c r="AJM93" s="367"/>
      <c r="AJN93" s="367"/>
      <c r="AJO93" s="367"/>
      <c r="AJP93" s="367"/>
      <c r="AJQ93" s="367"/>
      <c r="AJR93" s="367"/>
      <c r="AJS93" s="367"/>
      <c r="AJT93" s="367"/>
      <c r="AJU93" s="367"/>
      <c r="AJV93" s="367"/>
      <c r="AJW93" s="367"/>
      <c r="AJX93" s="367"/>
      <c r="AJY93" s="367"/>
      <c r="AJZ93" s="367"/>
      <c r="AKA93" s="367"/>
      <c r="AKB93" s="367"/>
      <c r="AKC93" s="367"/>
      <c r="AKD93" s="367"/>
      <c r="AKE93" s="367"/>
      <c r="AKF93" s="367"/>
      <c r="AKG93" s="367"/>
      <c r="AKH93" s="367"/>
      <c r="AKI93" s="367"/>
      <c r="AKJ93" s="367"/>
      <c r="AKK93" s="367"/>
      <c r="AKL93" s="367"/>
      <c r="AKM93" s="367"/>
      <c r="AKN93" s="367"/>
      <c r="AKO93" s="367"/>
      <c r="AKP93" s="367"/>
      <c r="AKQ93" s="367"/>
      <c r="AKR93" s="367"/>
      <c r="AKS93" s="367"/>
      <c r="AKT93" s="367"/>
      <c r="AKU93" s="367"/>
      <c r="AKV93" s="367"/>
      <c r="AKW93" s="367"/>
      <c r="AKX93" s="367"/>
      <c r="AKY93" s="367"/>
      <c r="AKZ93" s="367"/>
      <c r="ALA93" s="367"/>
      <c r="ALB93" s="367"/>
      <c r="ALC93" s="367"/>
      <c r="ALD93" s="367"/>
      <c r="ALE93" s="367"/>
      <c r="ALF93" s="367"/>
      <c r="ALG93" s="367"/>
      <c r="ALH93" s="367"/>
      <c r="ALI93" s="367"/>
      <c r="ALJ93" s="367"/>
      <c r="ALK93" s="367"/>
      <c r="ALL93" s="367"/>
      <c r="ALM93" s="367"/>
      <c r="ALN93" s="367"/>
      <c r="ALO93" s="367"/>
      <c r="ALP93" s="367"/>
      <c r="ALQ93" s="367"/>
      <c r="ALR93" s="367"/>
      <c r="ALS93" s="367"/>
      <c r="ALT93" s="367"/>
      <c r="ALU93" s="367"/>
      <c r="ALV93" s="367"/>
      <c r="ALW93" s="367"/>
      <c r="ALX93" s="367"/>
      <c r="ALY93" s="367"/>
      <c r="ALZ93" s="367"/>
      <c r="AMA93" s="367"/>
      <c r="AMB93" s="367"/>
      <c r="AMC93" s="367"/>
      <c r="AMD93" s="367"/>
      <c r="AME93" s="367"/>
      <c r="AMF93" s="367"/>
      <c r="AMG93" s="367"/>
      <c r="AMH93" s="367"/>
      <c r="AMI93" s="367"/>
      <c r="AMJ93" s="367"/>
      <c r="AMK93" s="367"/>
      <c r="AML93" s="367"/>
      <c r="AMM93" s="367"/>
      <c r="AMN93" s="367"/>
      <c r="AMO93" s="367"/>
      <c r="AMP93" s="367"/>
      <c r="AMQ93" s="367"/>
      <c r="AMR93" s="367"/>
      <c r="AMS93" s="367"/>
      <c r="AMT93" s="367"/>
      <c r="AMU93" s="367"/>
      <c r="AMV93" s="367"/>
      <c r="AMW93" s="367"/>
      <c r="AMX93" s="367"/>
      <c r="AMY93" s="367"/>
      <c r="AMZ93" s="367"/>
      <c r="ANA93" s="367"/>
      <c r="ANB93" s="367"/>
      <c r="ANC93" s="367"/>
      <c r="AND93" s="367"/>
      <c r="ANE93" s="367"/>
      <c r="ANF93" s="367"/>
      <c r="ANG93" s="367"/>
      <c r="ANH93" s="367"/>
      <c r="ANI93" s="367"/>
      <c r="ANJ93" s="367"/>
      <c r="ANK93" s="367"/>
      <c r="ANL93" s="367"/>
      <c r="ANM93" s="367"/>
      <c r="ANN93" s="367"/>
      <c r="ANO93" s="367"/>
      <c r="ANP93" s="367"/>
      <c r="ANQ93" s="367"/>
      <c r="ANR93" s="367"/>
      <c r="ANS93" s="367"/>
      <c r="ANT93" s="367"/>
      <c r="ANU93" s="367"/>
      <c r="ANV93" s="367"/>
      <c r="ANW93" s="367"/>
      <c r="ANX93" s="367"/>
      <c r="ANY93" s="367"/>
      <c r="ANZ93" s="367"/>
      <c r="AOA93" s="367"/>
      <c r="AOB93" s="367"/>
      <c r="AOC93" s="367"/>
      <c r="AOD93" s="367"/>
      <c r="AOE93" s="367"/>
      <c r="AOF93" s="367"/>
      <c r="AOG93" s="367"/>
      <c r="AOH93" s="367"/>
      <c r="AOI93" s="367"/>
      <c r="AOJ93" s="367"/>
      <c r="AOK93" s="367"/>
      <c r="AOL93" s="367"/>
      <c r="AOM93" s="367"/>
      <c r="AON93" s="367"/>
      <c r="AOO93" s="367"/>
      <c r="AOP93" s="367"/>
      <c r="AOQ93" s="367"/>
      <c r="AOR93" s="367"/>
      <c r="AOS93" s="367"/>
      <c r="AOT93" s="367"/>
      <c r="AOU93" s="367"/>
      <c r="AOV93" s="367"/>
      <c r="AOW93" s="367"/>
      <c r="AOX93" s="367"/>
      <c r="AOY93" s="367"/>
      <c r="AOZ93" s="367"/>
      <c r="APA93" s="367"/>
      <c r="APB93" s="367"/>
      <c r="APC93" s="367"/>
      <c r="APD93" s="367"/>
      <c r="APE93" s="367"/>
      <c r="APF93" s="367"/>
      <c r="APG93" s="367"/>
      <c r="APH93" s="367"/>
      <c r="API93" s="367"/>
      <c r="APJ93" s="367"/>
      <c r="APK93" s="367"/>
      <c r="APL93" s="367"/>
      <c r="APM93" s="367"/>
      <c r="APN93" s="367"/>
      <c r="APO93" s="367"/>
      <c r="APP93" s="367"/>
      <c r="APQ93" s="367"/>
      <c r="APR93" s="367"/>
      <c r="APS93" s="367"/>
      <c r="APT93" s="367"/>
      <c r="APU93" s="367"/>
      <c r="APV93" s="367"/>
      <c r="APW93" s="367"/>
      <c r="APX93" s="367"/>
      <c r="APY93" s="367"/>
      <c r="APZ93" s="367"/>
      <c r="AQA93" s="367"/>
      <c r="AQB93" s="367"/>
      <c r="AQC93" s="367"/>
      <c r="AQD93" s="367"/>
      <c r="AQE93" s="367"/>
      <c r="AQF93" s="367"/>
      <c r="AQG93" s="367"/>
      <c r="AQH93" s="367"/>
      <c r="AQI93" s="367"/>
      <c r="AQJ93" s="367"/>
      <c r="AQK93" s="367"/>
      <c r="AQL93" s="367"/>
      <c r="AQM93" s="367"/>
      <c r="AQN93" s="367"/>
      <c r="AQO93" s="367"/>
      <c r="AQP93" s="367"/>
      <c r="AQQ93" s="367"/>
      <c r="AQR93" s="367"/>
      <c r="AQS93" s="367"/>
      <c r="AQT93" s="367"/>
      <c r="AQU93" s="367"/>
      <c r="AQV93" s="367"/>
      <c r="AQW93" s="367"/>
      <c r="AQX93" s="367"/>
      <c r="AQY93" s="367"/>
      <c r="AQZ93" s="367"/>
      <c r="ARA93" s="367"/>
      <c r="ARB93" s="367"/>
      <c r="ARC93" s="367"/>
      <c r="ARD93" s="367"/>
      <c r="ARE93" s="367"/>
      <c r="ARF93" s="367"/>
      <c r="ARG93" s="367"/>
      <c r="ARH93" s="367"/>
      <c r="ARI93" s="367"/>
      <c r="ARJ93" s="367"/>
      <c r="ARK93" s="367"/>
      <c r="ARL93" s="367"/>
      <c r="ARM93" s="367"/>
      <c r="ARN93" s="367"/>
      <c r="ARO93" s="367"/>
      <c r="ARP93" s="367"/>
      <c r="ARQ93" s="367"/>
      <c r="ARR93" s="367"/>
      <c r="ARS93" s="367"/>
      <c r="ART93" s="367"/>
      <c r="ARU93" s="367"/>
      <c r="ARV93" s="367"/>
      <c r="ARW93" s="367"/>
      <c r="ARX93" s="367"/>
      <c r="ARY93" s="367"/>
      <c r="ARZ93" s="367"/>
      <c r="ASA93" s="367"/>
      <c r="ASB93" s="367"/>
      <c r="ASC93" s="367"/>
      <c r="ASD93" s="367"/>
      <c r="ASE93" s="367"/>
      <c r="ASF93" s="367"/>
      <c r="ASG93" s="367"/>
      <c r="ASH93" s="367"/>
      <c r="ASI93" s="367"/>
      <c r="ASJ93" s="367"/>
      <c r="ASK93" s="367"/>
      <c r="ASL93" s="367"/>
      <c r="ASM93" s="367"/>
      <c r="ASN93" s="367"/>
      <c r="ASO93" s="367"/>
      <c r="ASP93" s="367"/>
      <c r="ASQ93" s="367"/>
      <c r="ASR93" s="367"/>
      <c r="ASS93" s="367"/>
      <c r="AST93" s="367"/>
      <c r="ASU93" s="367"/>
      <c r="ASV93" s="367"/>
      <c r="ASW93" s="367"/>
      <c r="ASX93" s="367"/>
      <c r="ASY93" s="367"/>
      <c r="ASZ93" s="367"/>
      <c r="ATA93" s="367"/>
      <c r="ATB93" s="367"/>
      <c r="ATC93" s="367"/>
      <c r="ATD93" s="367"/>
    </row>
    <row r="94" spans="1:1200" s="360" customFormat="1">
      <c r="A94" s="356">
        <v>8</v>
      </c>
      <c r="B94" s="356">
        <v>5</v>
      </c>
      <c r="C94" s="357" t="s">
        <v>1541</v>
      </c>
      <c r="D94" s="356">
        <v>2006</v>
      </c>
      <c r="E94" s="358" t="s">
        <v>1534</v>
      </c>
      <c r="F94" s="356" t="s">
        <v>1049</v>
      </c>
      <c r="G94" s="357" t="s">
        <v>1424</v>
      </c>
      <c r="H94" s="357" t="s">
        <v>183</v>
      </c>
      <c r="I94" s="357" t="e">
        <f>VLOOKUP(G94,Příjmení!$A$1:$B$999,2,FALSE)</f>
        <v>#N/A</v>
      </c>
      <c r="J94" s="357" t="str">
        <f>VLOOKUP(H94,Jména!$A$1:$B$997,2,FALSE)</f>
        <v>Evě</v>
      </c>
      <c r="K94" s="359" t="s">
        <v>1539</v>
      </c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  <c r="AZ94" s="367"/>
      <c r="BA94" s="367"/>
      <c r="BB94" s="367"/>
      <c r="BC94" s="367"/>
      <c r="BD94" s="367"/>
      <c r="BE94" s="367"/>
      <c r="BF94" s="367"/>
      <c r="BG94" s="367"/>
      <c r="BH94" s="367"/>
      <c r="BI94" s="367"/>
      <c r="BJ94" s="367"/>
      <c r="BK94" s="367"/>
      <c r="BL94" s="367"/>
      <c r="BM94" s="367"/>
      <c r="BN94" s="367"/>
      <c r="BO94" s="367"/>
      <c r="BP94" s="367"/>
      <c r="BQ94" s="367"/>
      <c r="BR94" s="367"/>
      <c r="BS94" s="367"/>
      <c r="BT94" s="367"/>
      <c r="BU94" s="367"/>
      <c r="BV94" s="367"/>
      <c r="BW94" s="367"/>
      <c r="BX94" s="367"/>
      <c r="BY94" s="367"/>
      <c r="BZ94" s="367"/>
      <c r="CA94" s="367"/>
      <c r="CB94" s="367"/>
      <c r="CC94" s="367"/>
      <c r="CD94" s="367"/>
      <c r="CE94" s="367"/>
      <c r="CF94" s="367"/>
      <c r="CG94" s="367"/>
      <c r="CH94" s="367"/>
      <c r="CI94" s="367"/>
      <c r="CJ94" s="367"/>
      <c r="CK94" s="367"/>
      <c r="CL94" s="367"/>
      <c r="CM94" s="367"/>
      <c r="CN94" s="367"/>
      <c r="CO94" s="367"/>
      <c r="CP94" s="367"/>
      <c r="CQ94" s="367"/>
      <c r="CR94" s="367"/>
      <c r="CS94" s="367"/>
      <c r="CT94" s="367"/>
      <c r="CU94" s="367"/>
      <c r="CV94" s="367"/>
      <c r="CW94" s="367"/>
      <c r="CX94" s="367"/>
      <c r="CY94" s="367"/>
      <c r="CZ94" s="367"/>
      <c r="DA94" s="367"/>
      <c r="DB94" s="367"/>
      <c r="DC94" s="367"/>
      <c r="DD94" s="367"/>
      <c r="DE94" s="367"/>
      <c r="DF94" s="367"/>
      <c r="DG94" s="367"/>
      <c r="DH94" s="367"/>
      <c r="DI94" s="367"/>
      <c r="DJ94" s="367"/>
      <c r="DK94" s="367"/>
      <c r="DL94" s="367"/>
      <c r="DM94" s="367"/>
      <c r="DN94" s="367"/>
      <c r="DO94" s="367"/>
      <c r="DP94" s="367"/>
      <c r="DQ94" s="367"/>
      <c r="DR94" s="367"/>
      <c r="DS94" s="367"/>
      <c r="DT94" s="367"/>
      <c r="DU94" s="367"/>
      <c r="DV94" s="367"/>
      <c r="DW94" s="367"/>
      <c r="DX94" s="367"/>
      <c r="DY94" s="367"/>
      <c r="DZ94" s="367"/>
      <c r="EA94" s="367"/>
      <c r="EB94" s="367"/>
      <c r="EC94" s="367"/>
      <c r="ED94" s="367"/>
      <c r="EE94" s="367"/>
      <c r="EF94" s="367"/>
      <c r="EG94" s="367"/>
      <c r="EH94" s="367"/>
      <c r="EI94" s="367"/>
      <c r="EJ94" s="367"/>
      <c r="EK94" s="367"/>
      <c r="EL94" s="367"/>
      <c r="EM94" s="367"/>
      <c r="EN94" s="367"/>
      <c r="EO94" s="367"/>
      <c r="EP94" s="367"/>
      <c r="EQ94" s="367"/>
      <c r="ER94" s="367"/>
      <c r="ES94" s="367"/>
      <c r="ET94" s="367"/>
      <c r="EU94" s="367"/>
      <c r="EV94" s="367"/>
      <c r="EW94" s="367"/>
      <c r="EX94" s="367"/>
      <c r="EY94" s="367"/>
      <c r="EZ94" s="367"/>
      <c r="FA94" s="367"/>
      <c r="FB94" s="367"/>
      <c r="FC94" s="367"/>
      <c r="FD94" s="367"/>
      <c r="FE94" s="367"/>
      <c r="FF94" s="367"/>
      <c r="FG94" s="367"/>
      <c r="FH94" s="367"/>
      <c r="FI94" s="367"/>
      <c r="FJ94" s="367"/>
      <c r="FK94" s="367"/>
      <c r="FL94" s="367"/>
      <c r="FM94" s="367"/>
      <c r="FN94" s="367"/>
      <c r="FO94" s="367"/>
      <c r="FP94" s="367"/>
      <c r="FQ94" s="367"/>
      <c r="FR94" s="367"/>
      <c r="FS94" s="367"/>
      <c r="FT94" s="367"/>
      <c r="FU94" s="367"/>
      <c r="FV94" s="367"/>
      <c r="FW94" s="367"/>
      <c r="FX94" s="367"/>
      <c r="FY94" s="367"/>
      <c r="FZ94" s="367"/>
      <c r="GA94" s="367"/>
      <c r="GB94" s="367"/>
      <c r="GC94" s="367"/>
      <c r="GD94" s="367"/>
      <c r="GE94" s="367"/>
      <c r="GF94" s="367"/>
      <c r="GG94" s="367"/>
      <c r="GH94" s="367"/>
      <c r="GI94" s="367"/>
      <c r="GJ94" s="367"/>
      <c r="GK94" s="367"/>
      <c r="GL94" s="367"/>
      <c r="GM94" s="367"/>
      <c r="GN94" s="367"/>
      <c r="GO94" s="367"/>
      <c r="GP94" s="367"/>
      <c r="GQ94" s="367"/>
      <c r="GR94" s="367"/>
      <c r="GS94" s="367"/>
      <c r="GT94" s="367"/>
      <c r="GU94" s="367"/>
      <c r="GV94" s="367"/>
      <c r="GW94" s="367"/>
      <c r="GX94" s="367"/>
      <c r="GY94" s="367"/>
      <c r="GZ94" s="367"/>
      <c r="HA94" s="367"/>
      <c r="HB94" s="367"/>
      <c r="HC94" s="367"/>
      <c r="HD94" s="367"/>
      <c r="HE94" s="367"/>
      <c r="HF94" s="367"/>
      <c r="HG94" s="367"/>
      <c r="HH94" s="367"/>
      <c r="HI94" s="367"/>
      <c r="HJ94" s="367"/>
      <c r="HK94" s="367"/>
      <c r="HL94" s="367"/>
      <c r="HM94" s="367"/>
      <c r="HN94" s="367"/>
      <c r="HO94" s="367"/>
      <c r="HP94" s="367"/>
      <c r="HQ94" s="367"/>
      <c r="HR94" s="367"/>
      <c r="HS94" s="367"/>
      <c r="HT94" s="367"/>
      <c r="HU94" s="367"/>
      <c r="HV94" s="367"/>
      <c r="HW94" s="367"/>
      <c r="HX94" s="367"/>
      <c r="HY94" s="367"/>
      <c r="HZ94" s="367"/>
      <c r="IA94" s="367"/>
      <c r="IB94" s="367"/>
      <c r="IC94" s="367"/>
      <c r="ID94" s="367"/>
      <c r="IE94" s="367"/>
      <c r="IF94" s="367"/>
      <c r="IG94" s="367"/>
      <c r="IH94" s="367"/>
      <c r="II94" s="367"/>
      <c r="IJ94" s="367"/>
      <c r="IK94" s="367"/>
      <c r="IL94" s="367"/>
      <c r="IM94" s="367"/>
      <c r="IN94" s="367"/>
      <c r="IO94" s="367"/>
      <c r="IP94" s="367"/>
      <c r="IQ94" s="367"/>
      <c r="IR94" s="367"/>
      <c r="IS94" s="367"/>
      <c r="IT94" s="367"/>
      <c r="IU94" s="367"/>
      <c r="IV94" s="367"/>
      <c r="IW94" s="367"/>
      <c r="IX94" s="367"/>
      <c r="IY94" s="367"/>
      <c r="IZ94" s="367"/>
      <c r="JA94" s="367"/>
      <c r="JB94" s="367"/>
      <c r="JC94" s="367"/>
      <c r="JD94" s="367"/>
      <c r="JE94" s="367"/>
      <c r="JF94" s="367"/>
      <c r="JG94" s="367"/>
      <c r="JH94" s="367"/>
      <c r="JI94" s="367"/>
      <c r="JJ94" s="367"/>
      <c r="JK94" s="367"/>
      <c r="JL94" s="367"/>
      <c r="JM94" s="367"/>
      <c r="JN94" s="367"/>
      <c r="JO94" s="367"/>
      <c r="JP94" s="367"/>
      <c r="JQ94" s="367"/>
      <c r="JR94" s="367"/>
      <c r="JS94" s="367"/>
      <c r="JT94" s="367"/>
      <c r="JU94" s="367"/>
      <c r="JV94" s="367"/>
      <c r="JW94" s="367"/>
      <c r="JX94" s="367"/>
      <c r="JY94" s="367"/>
      <c r="JZ94" s="367"/>
      <c r="KA94" s="367"/>
      <c r="KB94" s="367"/>
      <c r="KC94" s="367"/>
      <c r="KD94" s="367"/>
      <c r="KE94" s="367"/>
      <c r="KF94" s="367"/>
      <c r="KG94" s="367"/>
      <c r="KH94" s="367"/>
      <c r="KI94" s="367"/>
      <c r="KJ94" s="367"/>
      <c r="KK94" s="367"/>
      <c r="KL94" s="367"/>
      <c r="KM94" s="367"/>
      <c r="KN94" s="367"/>
      <c r="KO94" s="367"/>
      <c r="KP94" s="367"/>
      <c r="KQ94" s="367"/>
      <c r="KR94" s="367"/>
      <c r="KS94" s="367"/>
      <c r="KT94" s="367"/>
      <c r="KU94" s="367"/>
      <c r="KV94" s="367"/>
      <c r="KW94" s="367"/>
      <c r="KX94" s="367"/>
      <c r="KY94" s="367"/>
      <c r="KZ94" s="367"/>
      <c r="LA94" s="367"/>
      <c r="LB94" s="367"/>
      <c r="LC94" s="367"/>
      <c r="LD94" s="367"/>
      <c r="LE94" s="367"/>
      <c r="LF94" s="367"/>
      <c r="LG94" s="367"/>
      <c r="LH94" s="367"/>
      <c r="LI94" s="367"/>
      <c r="LJ94" s="367"/>
      <c r="LK94" s="367"/>
      <c r="LL94" s="367"/>
      <c r="LM94" s="367"/>
      <c r="LN94" s="367"/>
      <c r="LO94" s="367"/>
      <c r="LP94" s="367"/>
      <c r="LQ94" s="367"/>
      <c r="LR94" s="367"/>
      <c r="LS94" s="367"/>
      <c r="LT94" s="367"/>
      <c r="LU94" s="367"/>
      <c r="LV94" s="367"/>
      <c r="LW94" s="367"/>
      <c r="LX94" s="367"/>
      <c r="LY94" s="367"/>
      <c r="LZ94" s="367"/>
      <c r="MA94" s="367"/>
      <c r="MB94" s="367"/>
      <c r="MC94" s="367"/>
      <c r="MD94" s="367"/>
      <c r="ME94" s="367"/>
      <c r="MF94" s="367"/>
      <c r="MG94" s="367"/>
      <c r="MH94" s="367"/>
      <c r="MI94" s="367"/>
      <c r="MJ94" s="367"/>
      <c r="MK94" s="367"/>
      <c r="ML94" s="367"/>
      <c r="MM94" s="367"/>
      <c r="MN94" s="367"/>
      <c r="MO94" s="367"/>
      <c r="MP94" s="367"/>
      <c r="MQ94" s="367"/>
      <c r="MR94" s="367"/>
      <c r="MS94" s="367"/>
      <c r="MT94" s="367"/>
      <c r="MU94" s="367"/>
      <c r="MV94" s="367"/>
      <c r="MW94" s="367"/>
      <c r="MX94" s="367"/>
      <c r="MY94" s="367"/>
      <c r="MZ94" s="367"/>
      <c r="NA94" s="367"/>
      <c r="NB94" s="367"/>
      <c r="NC94" s="367"/>
      <c r="ND94" s="367"/>
      <c r="NE94" s="367"/>
      <c r="NF94" s="367"/>
      <c r="NG94" s="367"/>
      <c r="NH94" s="367"/>
      <c r="NI94" s="367"/>
      <c r="NJ94" s="367"/>
      <c r="NK94" s="367"/>
      <c r="NL94" s="367"/>
      <c r="NM94" s="367"/>
      <c r="NN94" s="367"/>
      <c r="NO94" s="367"/>
      <c r="NP94" s="367"/>
      <c r="NQ94" s="367"/>
      <c r="NR94" s="367"/>
      <c r="NS94" s="367"/>
      <c r="NT94" s="367"/>
      <c r="NU94" s="367"/>
      <c r="NV94" s="367"/>
      <c r="NW94" s="367"/>
      <c r="NX94" s="367"/>
      <c r="NY94" s="367"/>
      <c r="NZ94" s="367"/>
      <c r="OA94" s="367"/>
      <c r="OB94" s="367"/>
      <c r="OC94" s="367"/>
      <c r="OD94" s="367"/>
      <c r="OE94" s="367"/>
      <c r="OF94" s="367"/>
      <c r="OG94" s="367"/>
      <c r="OH94" s="367"/>
      <c r="OI94" s="367"/>
      <c r="OJ94" s="367"/>
      <c r="OK94" s="367"/>
      <c r="OL94" s="367"/>
      <c r="OM94" s="367"/>
      <c r="ON94" s="367"/>
      <c r="OO94" s="367"/>
      <c r="OP94" s="367"/>
      <c r="OQ94" s="367"/>
      <c r="OR94" s="367"/>
      <c r="OS94" s="367"/>
      <c r="OT94" s="367"/>
      <c r="OU94" s="367"/>
      <c r="OV94" s="367"/>
      <c r="OW94" s="367"/>
      <c r="OX94" s="367"/>
      <c r="OY94" s="367"/>
      <c r="OZ94" s="367"/>
      <c r="PA94" s="367"/>
      <c r="PB94" s="367"/>
      <c r="PC94" s="367"/>
      <c r="PD94" s="367"/>
      <c r="PE94" s="367"/>
      <c r="PF94" s="367"/>
      <c r="PG94" s="367"/>
      <c r="PH94" s="367"/>
      <c r="PI94" s="367"/>
      <c r="PJ94" s="367"/>
      <c r="PK94" s="367"/>
      <c r="PL94" s="367"/>
      <c r="PM94" s="367"/>
      <c r="PN94" s="367"/>
      <c r="PO94" s="367"/>
      <c r="PP94" s="367"/>
      <c r="PQ94" s="367"/>
      <c r="PR94" s="367"/>
      <c r="PS94" s="367"/>
      <c r="PT94" s="367"/>
      <c r="PU94" s="367"/>
      <c r="PV94" s="367"/>
      <c r="PW94" s="367"/>
      <c r="PX94" s="367"/>
      <c r="PY94" s="367"/>
      <c r="PZ94" s="367"/>
      <c r="QA94" s="367"/>
      <c r="QB94" s="367"/>
      <c r="QC94" s="367"/>
      <c r="QD94" s="367"/>
      <c r="QE94" s="367"/>
      <c r="QF94" s="367"/>
      <c r="QG94" s="367"/>
      <c r="QH94" s="367"/>
      <c r="QI94" s="367"/>
      <c r="QJ94" s="367"/>
      <c r="QK94" s="367"/>
      <c r="QL94" s="367"/>
      <c r="QM94" s="367"/>
      <c r="QN94" s="367"/>
      <c r="QO94" s="367"/>
      <c r="QP94" s="367"/>
      <c r="QQ94" s="367"/>
      <c r="QR94" s="367"/>
      <c r="QS94" s="367"/>
      <c r="QT94" s="367"/>
      <c r="QU94" s="367"/>
      <c r="QV94" s="367"/>
      <c r="QW94" s="367"/>
      <c r="QX94" s="367"/>
      <c r="QY94" s="367"/>
      <c r="QZ94" s="367"/>
      <c r="RA94" s="367"/>
      <c r="RB94" s="367"/>
      <c r="RC94" s="367"/>
      <c r="RD94" s="367"/>
      <c r="RE94" s="367"/>
      <c r="RF94" s="367"/>
      <c r="RG94" s="367"/>
      <c r="RH94" s="367"/>
      <c r="RI94" s="367"/>
      <c r="RJ94" s="367"/>
      <c r="RK94" s="367"/>
      <c r="RL94" s="367"/>
      <c r="RM94" s="367"/>
      <c r="RN94" s="367"/>
      <c r="RO94" s="367"/>
      <c r="RP94" s="367"/>
      <c r="RQ94" s="367"/>
      <c r="RR94" s="367"/>
      <c r="RS94" s="367"/>
      <c r="RT94" s="367"/>
      <c r="RU94" s="367"/>
      <c r="RV94" s="367"/>
      <c r="RW94" s="367"/>
      <c r="RX94" s="367"/>
      <c r="RY94" s="367"/>
      <c r="RZ94" s="367"/>
      <c r="SA94" s="367"/>
      <c r="SB94" s="367"/>
      <c r="SC94" s="367"/>
      <c r="SD94" s="367"/>
      <c r="SE94" s="367"/>
      <c r="SF94" s="367"/>
      <c r="SG94" s="367"/>
      <c r="SH94" s="367"/>
      <c r="SI94" s="367"/>
      <c r="SJ94" s="367"/>
      <c r="SK94" s="367"/>
      <c r="SL94" s="367"/>
      <c r="SM94" s="367"/>
      <c r="SN94" s="367"/>
      <c r="SO94" s="367"/>
      <c r="SP94" s="367"/>
      <c r="SQ94" s="367"/>
      <c r="SR94" s="367"/>
      <c r="SS94" s="367"/>
      <c r="ST94" s="367"/>
      <c r="SU94" s="367"/>
      <c r="SV94" s="367"/>
      <c r="SW94" s="367"/>
      <c r="SX94" s="367"/>
      <c r="SY94" s="367"/>
      <c r="SZ94" s="367"/>
      <c r="TA94" s="367"/>
      <c r="TB94" s="367"/>
      <c r="TC94" s="367"/>
      <c r="TD94" s="367"/>
      <c r="TE94" s="367"/>
      <c r="TF94" s="367"/>
      <c r="TG94" s="367"/>
      <c r="TH94" s="367"/>
      <c r="TI94" s="367"/>
      <c r="TJ94" s="367"/>
      <c r="TK94" s="367"/>
      <c r="TL94" s="367"/>
      <c r="TM94" s="367"/>
      <c r="TN94" s="367"/>
      <c r="TO94" s="367"/>
      <c r="TP94" s="367"/>
      <c r="TQ94" s="367"/>
      <c r="TR94" s="367"/>
      <c r="TS94" s="367"/>
      <c r="TT94" s="367"/>
      <c r="TU94" s="367"/>
      <c r="TV94" s="367"/>
      <c r="TW94" s="367"/>
      <c r="TX94" s="367"/>
      <c r="TY94" s="367"/>
      <c r="TZ94" s="367"/>
      <c r="UA94" s="367"/>
      <c r="UB94" s="367"/>
      <c r="UC94" s="367"/>
      <c r="UD94" s="367"/>
      <c r="UE94" s="367"/>
      <c r="UF94" s="367"/>
      <c r="UG94" s="367"/>
      <c r="UH94" s="367"/>
      <c r="UI94" s="367"/>
      <c r="UJ94" s="367"/>
      <c r="UK94" s="367"/>
      <c r="UL94" s="367"/>
      <c r="UM94" s="367"/>
      <c r="UN94" s="367"/>
      <c r="UO94" s="367"/>
      <c r="UP94" s="367"/>
      <c r="UQ94" s="367"/>
      <c r="UR94" s="367"/>
      <c r="US94" s="367"/>
      <c r="UT94" s="367"/>
      <c r="UU94" s="367"/>
      <c r="UV94" s="367"/>
      <c r="UW94" s="367"/>
      <c r="UX94" s="367"/>
      <c r="UY94" s="367"/>
      <c r="UZ94" s="367"/>
      <c r="VA94" s="367"/>
      <c r="VB94" s="367"/>
      <c r="VC94" s="367"/>
      <c r="VD94" s="367"/>
      <c r="VE94" s="367"/>
      <c r="VF94" s="367"/>
      <c r="VG94" s="367"/>
      <c r="VH94" s="367"/>
      <c r="VI94" s="367"/>
      <c r="VJ94" s="367"/>
      <c r="VK94" s="367"/>
      <c r="VL94" s="367"/>
      <c r="VM94" s="367"/>
      <c r="VN94" s="367"/>
      <c r="VO94" s="367"/>
      <c r="VP94" s="367"/>
      <c r="VQ94" s="367"/>
      <c r="VR94" s="367"/>
      <c r="VS94" s="367"/>
      <c r="VT94" s="367"/>
      <c r="VU94" s="367"/>
      <c r="VV94" s="367"/>
      <c r="VW94" s="367"/>
      <c r="VX94" s="367"/>
      <c r="VY94" s="367"/>
      <c r="VZ94" s="367"/>
      <c r="WA94" s="367"/>
      <c r="WB94" s="367"/>
      <c r="WC94" s="367"/>
      <c r="WD94" s="367"/>
      <c r="WE94" s="367"/>
      <c r="WF94" s="367"/>
      <c r="WG94" s="367"/>
      <c r="WH94" s="367"/>
      <c r="WI94" s="367"/>
      <c r="WJ94" s="367"/>
      <c r="WK94" s="367"/>
      <c r="WL94" s="367"/>
      <c r="WM94" s="367"/>
      <c r="WN94" s="367"/>
      <c r="WO94" s="367"/>
      <c r="WP94" s="367"/>
      <c r="WQ94" s="367"/>
      <c r="WR94" s="367"/>
      <c r="WS94" s="367"/>
      <c r="WT94" s="367"/>
      <c r="WU94" s="367"/>
      <c r="WV94" s="367"/>
      <c r="WW94" s="367"/>
      <c r="WX94" s="367"/>
      <c r="WY94" s="367"/>
      <c r="WZ94" s="367"/>
      <c r="XA94" s="367"/>
      <c r="XB94" s="367"/>
      <c r="XC94" s="367"/>
      <c r="XD94" s="367"/>
      <c r="XE94" s="367"/>
      <c r="XF94" s="367"/>
      <c r="XG94" s="367"/>
      <c r="XH94" s="367"/>
      <c r="XI94" s="367"/>
      <c r="XJ94" s="367"/>
      <c r="XK94" s="367"/>
      <c r="XL94" s="367"/>
      <c r="XM94" s="367"/>
      <c r="XN94" s="367"/>
      <c r="XO94" s="367"/>
      <c r="XP94" s="367"/>
      <c r="XQ94" s="367"/>
      <c r="XR94" s="367"/>
      <c r="XS94" s="367"/>
      <c r="XT94" s="367"/>
      <c r="XU94" s="367"/>
      <c r="XV94" s="367"/>
      <c r="XW94" s="367"/>
      <c r="XX94" s="367"/>
      <c r="XY94" s="367"/>
      <c r="XZ94" s="367"/>
      <c r="YA94" s="367"/>
      <c r="YB94" s="367"/>
      <c r="YC94" s="367"/>
      <c r="YD94" s="367"/>
      <c r="YE94" s="367"/>
      <c r="YF94" s="367"/>
      <c r="YG94" s="367"/>
      <c r="YH94" s="367"/>
      <c r="YI94" s="367"/>
      <c r="YJ94" s="367"/>
      <c r="YK94" s="367"/>
      <c r="YL94" s="367"/>
      <c r="YM94" s="367"/>
      <c r="YN94" s="367"/>
      <c r="YO94" s="367"/>
      <c r="YP94" s="367"/>
      <c r="YQ94" s="367"/>
      <c r="YR94" s="367"/>
      <c r="YS94" s="367"/>
      <c r="YT94" s="367"/>
      <c r="YU94" s="367"/>
      <c r="YV94" s="367"/>
      <c r="YW94" s="367"/>
      <c r="YX94" s="367"/>
      <c r="YY94" s="367"/>
      <c r="YZ94" s="367"/>
      <c r="ZA94" s="367"/>
      <c r="ZB94" s="367"/>
      <c r="ZC94" s="367"/>
      <c r="ZD94" s="367"/>
      <c r="ZE94" s="367"/>
      <c r="ZF94" s="367"/>
      <c r="ZG94" s="367"/>
      <c r="ZH94" s="367"/>
      <c r="ZI94" s="367"/>
      <c r="ZJ94" s="367"/>
      <c r="ZK94" s="367"/>
      <c r="ZL94" s="367"/>
      <c r="ZM94" s="367"/>
      <c r="ZN94" s="367"/>
      <c r="ZO94" s="367"/>
      <c r="ZP94" s="367"/>
      <c r="ZQ94" s="367"/>
      <c r="ZR94" s="367"/>
      <c r="ZS94" s="367"/>
      <c r="ZT94" s="367"/>
      <c r="ZU94" s="367"/>
      <c r="ZV94" s="367"/>
      <c r="ZW94" s="367"/>
      <c r="ZX94" s="367"/>
      <c r="ZY94" s="367"/>
      <c r="ZZ94" s="367"/>
      <c r="AAA94" s="367"/>
      <c r="AAB94" s="367"/>
      <c r="AAC94" s="367"/>
      <c r="AAD94" s="367"/>
      <c r="AAE94" s="367"/>
      <c r="AAF94" s="367"/>
      <c r="AAG94" s="367"/>
      <c r="AAH94" s="367"/>
      <c r="AAI94" s="367"/>
      <c r="AAJ94" s="367"/>
      <c r="AAK94" s="367"/>
      <c r="AAL94" s="367"/>
      <c r="AAM94" s="367"/>
      <c r="AAN94" s="367"/>
      <c r="AAO94" s="367"/>
      <c r="AAP94" s="367"/>
      <c r="AAQ94" s="367"/>
      <c r="AAR94" s="367"/>
      <c r="AAS94" s="367"/>
      <c r="AAT94" s="367"/>
      <c r="AAU94" s="367"/>
      <c r="AAV94" s="367"/>
      <c r="AAW94" s="367"/>
      <c r="AAX94" s="367"/>
      <c r="AAY94" s="367"/>
      <c r="AAZ94" s="367"/>
      <c r="ABA94" s="367"/>
      <c r="ABB94" s="367"/>
      <c r="ABC94" s="367"/>
      <c r="ABD94" s="367"/>
      <c r="ABE94" s="367"/>
      <c r="ABF94" s="367"/>
      <c r="ABG94" s="367"/>
      <c r="ABH94" s="367"/>
      <c r="ABI94" s="367"/>
      <c r="ABJ94" s="367"/>
      <c r="ABK94" s="367"/>
      <c r="ABL94" s="367"/>
      <c r="ABM94" s="367"/>
      <c r="ABN94" s="367"/>
      <c r="ABO94" s="367"/>
      <c r="ABP94" s="367"/>
      <c r="ABQ94" s="367"/>
      <c r="ABR94" s="367"/>
      <c r="ABS94" s="367"/>
      <c r="ABT94" s="367"/>
      <c r="ABU94" s="367"/>
      <c r="ABV94" s="367"/>
      <c r="ABW94" s="367"/>
      <c r="ABX94" s="367"/>
      <c r="ABY94" s="367"/>
      <c r="ABZ94" s="367"/>
      <c r="ACA94" s="367"/>
      <c r="ACB94" s="367"/>
      <c r="ACC94" s="367"/>
      <c r="ACD94" s="367"/>
      <c r="ACE94" s="367"/>
      <c r="ACF94" s="367"/>
      <c r="ACG94" s="367"/>
      <c r="ACH94" s="367"/>
      <c r="ACI94" s="367"/>
      <c r="ACJ94" s="367"/>
      <c r="ACK94" s="367"/>
      <c r="ACL94" s="367"/>
      <c r="ACM94" s="367"/>
      <c r="ACN94" s="367"/>
      <c r="ACO94" s="367"/>
      <c r="ACP94" s="367"/>
      <c r="ACQ94" s="367"/>
      <c r="ACR94" s="367"/>
      <c r="ACS94" s="367"/>
      <c r="ACT94" s="367"/>
      <c r="ACU94" s="367"/>
      <c r="ACV94" s="367"/>
      <c r="ACW94" s="367"/>
      <c r="ACX94" s="367"/>
      <c r="ACY94" s="367"/>
      <c r="ACZ94" s="367"/>
      <c r="ADA94" s="367"/>
      <c r="ADB94" s="367"/>
      <c r="ADC94" s="367"/>
      <c r="ADD94" s="367"/>
      <c r="ADE94" s="367"/>
      <c r="ADF94" s="367"/>
      <c r="ADG94" s="367"/>
      <c r="ADH94" s="367"/>
      <c r="ADI94" s="367"/>
      <c r="ADJ94" s="367"/>
      <c r="ADK94" s="367"/>
      <c r="ADL94" s="367"/>
      <c r="ADM94" s="367"/>
      <c r="ADN94" s="367"/>
      <c r="ADO94" s="367"/>
      <c r="ADP94" s="367"/>
      <c r="ADQ94" s="367"/>
      <c r="ADR94" s="367"/>
      <c r="ADS94" s="367"/>
      <c r="ADT94" s="367"/>
      <c r="ADU94" s="367"/>
      <c r="ADV94" s="367"/>
      <c r="ADW94" s="367"/>
      <c r="ADX94" s="367"/>
      <c r="ADY94" s="367"/>
      <c r="ADZ94" s="367"/>
      <c r="AEA94" s="367"/>
      <c r="AEB94" s="367"/>
      <c r="AEC94" s="367"/>
      <c r="AED94" s="367"/>
      <c r="AEE94" s="367"/>
      <c r="AEF94" s="367"/>
      <c r="AEG94" s="367"/>
      <c r="AEH94" s="367"/>
      <c r="AEI94" s="367"/>
      <c r="AEJ94" s="367"/>
      <c r="AEK94" s="367"/>
      <c r="AEL94" s="367"/>
      <c r="AEM94" s="367"/>
      <c r="AEN94" s="367"/>
      <c r="AEO94" s="367"/>
      <c r="AEP94" s="367"/>
      <c r="AEQ94" s="367"/>
      <c r="AER94" s="367"/>
      <c r="AES94" s="367"/>
      <c r="AET94" s="367"/>
      <c r="AEU94" s="367"/>
      <c r="AEV94" s="367"/>
      <c r="AEW94" s="367"/>
      <c r="AEX94" s="367"/>
      <c r="AEY94" s="367"/>
      <c r="AEZ94" s="367"/>
      <c r="AFA94" s="367"/>
      <c r="AFB94" s="367"/>
      <c r="AFC94" s="367"/>
      <c r="AFD94" s="367"/>
      <c r="AFE94" s="367"/>
      <c r="AFF94" s="367"/>
      <c r="AFG94" s="367"/>
      <c r="AFH94" s="367"/>
      <c r="AFI94" s="367"/>
      <c r="AFJ94" s="367"/>
      <c r="AFK94" s="367"/>
      <c r="AFL94" s="367"/>
      <c r="AFM94" s="367"/>
      <c r="AFN94" s="367"/>
      <c r="AFO94" s="367"/>
      <c r="AFP94" s="367"/>
      <c r="AFQ94" s="367"/>
      <c r="AFR94" s="367"/>
      <c r="AFS94" s="367"/>
      <c r="AFT94" s="367"/>
      <c r="AFU94" s="367"/>
      <c r="AFV94" s="367"/>
      <c r="AFW94" s="367"/>
      <c r="AFX94" s="367"/>
      <c r="AFY94" s="367"/>
      <c r="AFZ94" s="367"/>
      <c r="AGA94" s="367"/>
      <c r="AGB94" s="367"/>
      <c r="AGC94" s="367"/>
      <c r="AGD94" s="367"/>
      <c r="AGE94" s="367"/>
      <c r="AGF94" s="367"/>
      <c r="AGG94" s="367"/>
      <c r="AGH94" s="367"/>
      <c r="AGI94" s="367"/>
      <c r="AGJ94" s="367"/>
      <c r="AGK94" s="367"/>
      <c r="AGL94" s="367"/>
      <c r="AGM94" s="367"/>
      <c r="AGN94" s="367"/>
      <c r="AGO94" s="367"/>
      <c r="AGP94" s="367"/>
      <c r="AGQ94" s="367"/>
      <c r="AGR94" s="367"/>
      <c r="AGS94" s="367"/>
      <c r="AGT94" s="367"/>
      <c r="AGU94" s="367"/>
      <c r="AGV94" s="367"/>
      <c r="AGW94" s="367"/>
      <c r="AGX94" s="367"/>
      <c r="AGY94" s="367"/>
      <c r="AGZ94" s="367"/>
      <c r="AHA94" s="367"/>
      <c r="AHB94" s="367"/>
      <c r="AHC94" s="367"/>
      <c r="AHD94" s="367"/>
      <c r="AHE94" s="367"/>
      <c r="AHF94" s="367"/>
      <c r="AHG94" s="367"/>
      <c r="AHH94" s="367"/>
      <c r="AHI94" s="367"/>
      <c r="AHJ94" s="367"/>
      <c r="AHK94" s="367"/>
      <c r="AHL94" s="367"/>
      <c r="AHM94" s="367"/>
      <c r="AHN94" s="367"/>
      <c r="AHO94" s="367"/>
      <c r="AHP94" s="367"/>
      <c r="AHQ94" s="367"/>
      <c r="AHR94" s="367"/>
      <c r="AHS94" s="367"/>
      <c r="AHT94" s="367"/>
      <c r="AHU94" s="367"/>
      <c r="AHV94" s="367"/>
      <c r="AHW94" s="367"/>
      <c r="AHX94" s="367"/>
      <c r="AHY94" s="367"/>
      <c r="AHZ94" s="367"/>
      <c r="AIA94" s="367"/>
      <c r="AIB94" s="367"/>
      <c r="AIC94" s="367"/>
      <c r="AID94" s="367"/>
      <c r="AIE94" s="367"/>
      <c r="AIF94" s="367"/>
      <c r="AIG94" s="367"/>
      <c r="AIH94" s="367"/>
      <c r="AII94" s="367"/>
      <c r="AIJ94" s="367"/>
      <c r="AIK94" s="367"/>
      <c r="AIL94" s="367"/>
      <c r="AIM94" s="367"/>
      <c r="AIN94" s="367"/>
      <c r="AIO94" s="367"/>
      <c r="AIP94" s="367"/>
      <c r="AIQ94" s="367"/>
      <c r="AIR94" s="367"/>
      <c r="AIS94" s="367"/>
      <c r="AIT94" s="367"/>
      <c r="AIU94" s="367"/>
      <c r="AIV94" s="367"/>
      <c r="AIW94" s="367"/>
      <c r="AIX94" s="367"/>
      <c r="AIY94" s="367"/>
      <c r="AIZ94" s="367"/>
      <c r="AJA94" s="367"/>
      <c r="AJB94" s="367"/>
      <c r="AJC94" s="367"/>
      <c r="AJD94" s="367"/>
      <c r="AJE94" s="367"/>
      <c r="AJF94" s="367"/>
      <c r="AJG94" s="367"/>
      <c r="AJH94" s="367"/>
      <c r="AJI94" s="367"/>
      <c r="AJJ94" s="367"/>
      <c r="AJK94" s="367"/>
      <c r="AJL94" s="367"/>
      <c r="AJM94" s="367"/>
      <c r="AJN94" s="367"/>
      <c r="AJO94" s="367"/>
      <c r="AJP94" s="367"/>
      <c r="AJQ94" s="367"/>
      <c r="AJR94" s="367"/>
      <c r="AJS94" s="367"/>
      <c r="AJT94" s="367"/>
      <c r="AJU94" s="367"/>
      <c r="AJV94" s="367"/>
      <c r="AJW94" s="367"/>
      <c r="AJX94" s="367"/>
      <c r="AJY94" s="367"/>
      <c r="AJZ94" s="367"/>
      <c r="AKA94" s="367"/>
      <c r="AKB94" s="367"/>
      <c r="AKC94" s="367"/>
      <c r="AKD94" s="367"/>
      <c r="AKE94" s="367"/>
      <c r="AKF94" s="367"/>
      <c r="AKG94" s="367"/>
      <c r="AKH94" s="367"/>
      <c r="AKI94" s="367"/>
      <c r="AKJ94" s="367"/>
      <c r="AKK94" s="367"/>
      <c r="AKL94" s="367"/>
      <c r="AKM94" s="367"/>
      <c r="AKN94" s="367"/>
      <c r="AKO94" s="367"/>
      <c r="AKP94" s="367"/>
      <c r="AKQ94" s="367"/>
      <c r="AKR94" s="367"/>
      <c r="AKS94" s="367"/>
      <c r="AKT94" s="367"/>
      <c r="AKU94" s="367"/>
      <c r="AKV94" s="367"/>
      <c r="AKW94" s="367"/>
      <c r="AKX94" s="367"/>
      <c r="AKY94" s="367"/>
      <c r="AKZ94" s="367"/>
      <c r="ALA94" s="367"/>
      <c r="ALB94" s="367"/>
      <c r="ALC94" s="367"/>
      <c r="ALD94" s="367"/>
      <c r="ALE94" s="367"/>
      <c r="ALF94" s="367"/>
      <c r="ALG94" s="367"/>
      <c r="ALH94" s="367"/>
      <c r="ALI94" s="367"/>
      <c r="ALJ94" s="367"/>
      <c r="ALK94" s="367"/>
      <c r="ALL94" s="367"/>
      <c r="ALM94" s="367"/>
      <c r="ALN94" s="367"/>
      <c r="ALO94" s="367"/>
      <c r="ALP94" s="367"/>
      <c r="ALQ94" s="367"/>
      <c r="ALR94" s="367"/>
      <c r="ALS94" s="367"/>
      <c r="ALT94" s="367"/>
      <c r="ALU94" s="367"/>
      <c r="ALV94" s="367"/>
      <c r="ALW94" s="367"/>
      <c r="ALX94" s="367"/>
      <c r="ALY94" s="367"/>
      <c r="ALZ94" s="367"/>
      <c r="AMA94" s="367"/>
      <c r="AMB94" s="367"/>
      <c r="AMC94" s="367"/>
      <c r="AMD94" s="367"/>
      <c r="AME94" s="367"/>
      <c r="AMF94" s="367"/>
      <c r="AMG94" s="367"/>
      <c r="AMH94" s="367"/>
      <c r="AMI94" s="367"/>
      <c r="AMJ94" s="367"/>
      <c r="AMK94" s="367"/>
      <c r="AML94" s="367"/>
      <c r="AMM94" s="367"/>
      <c r="AMN94" s="367"/>
      <c r="AMO94" s="367"/>
      <c r="AMP94" s="367"/>
      <c r="AMQ94" s="367"/>
      <c r="AMR94" s="367"/>
      <c r="AMS94" s="367"/>
      <c r="AMT94" s="367"/>
      <c r="AMU94" s="367"/>
      <c r="AMV94" s="367"/>
      <c r="AMW94" s="367"/>
      <c r="AMX94" s="367"/>
      <c r="AMY94" s="367"/>
      <c r="AMZ94" s="367"/>
      <c r="ANA94" s="367"/>
      <c r="ANB94" s="367"/>
      <c r="ANC94" s="367"/>
      <c r="AND94" s="367"/>
      <c r="ANE94" s="367"/>
      <c r="ANF94" s="367"/>
      <c r="ANG94" s="367"/>
      <c r="ANH94" s="367"/>
      <c r="ANI94" s="367"/>
      <c r="ANJ94" s="367"/>
      <c r="ANK94" s="367"/>
      <c r="ANL94" s="367"/>
      <c r="ANM94" s="367"/>
      <c r="ANN94" s="367"/>
      <c r="ANO94" s="367"/>
      <c r="ANP94" s="367"/>
      <c r="ANQ94" s="367"/>
      <c r="ANR94" s="367"/>
      <c r="ANS94" s="367"/>
      <c r="ANT94" s="367"/>
      <c r="ANU94" s="367"/>
      <c r="ANV94" s="367"/>
      <c r="ANW94" s="367"/>
      <c r="ANX94" s="367"/>
      <c r="ANY94" s="367"/>
      <c r="ANZ94" s="367"/>
      <c r="AOA94" s="367"/>
      <c r="AOB94" s="367"/>
      <c r="AOC94" s="367"/>
      <c r="AOD94" s="367"/>
      <c r="AOE94" s="367"/>
      <c r="AOF94" s="367"/>
      <c r="AOG94" s="367"/>
      <c r="AOH94" s="367"/>
      <c r="AOI94" s="367"/>
      <c r="AOJ94" s="367"/>
      <c r="AOK94" s="367"/>
      <c r="AOL94" s="367"/>
      <c r="AOM94" s="367"/>
      <c r="AON94" s="367"/>
      <c r="AOO94" s="367"/>
      <c r="AOP94" s="367"/>
      <c r="AOQ94" s="367"/>
      <c r="AOR94" s="367"/>
      <c r="AOS94" s="367"/>
      <c r="AOT94" s="367"/>
      <c r="AOU94" s="367"/>
      <c r="AOV94" s="367"/>
      <c r="AOW94" s="367"/>
      <c r="AOX94" s="367"/>
      <c r="AOY94" s="367"/>
      <c r="AOZ94" s="367"/>
      <c r="APA94" s="367"/>
      <c r="APB94" s="367"/>
      <c r="APC94" s="367"/>
      <c r="APD94" s="367"/>
      <c r="APE94" s="367"/>
      <c r="APF94" s="367"/>
      <c r="APG94" s="367"/>
      <c r="APH94" s="367"/>
      <c r="API94" s="367"/>
      <c r="APJ94" s="367"/>
      <c r="APK94" s="367"/>
      <c r="APL94" s="367"/>
      <c r="APM94" s="367"/>
      <c r="APN94" s="367"/>
      <c r="APO94" s="367"/>
      <c r="APP94" s="367"/>
      <c r="APQ94" s="367"/>
      <c r="APR94" s="367"/>
      <c r="APS94" s="367"/>
      <c r="APT94" s="367"/>
      <c r="APU94" s="367"/>
      <c r="APV94" s="367"/>
      <c r="APW94" s="367"/>
      <c r="APX94" s="367"/>
      <c r="APY94" s="367"/>
      <c r="APZ94" s="367"/>
      <c r="AQA94" s="367"/>
      <c r="AQB94" s="367"/>
      <c r="AQC94" s="367"/>
      <c r="AQD94" s="367"/>
      <c r="AQE94" s="367"/>
      <c r="AQF94" s="367"/>
      <c r="AQG94" s="367"/>
      <c r="AQH94" s="367"/>
      <c r="AQI94" s="367"/>
      <c r="AQJ94" s="367"/>
      <c r="AQK94" s="367"/>
      <c r="AQL94" s="367"/>
      <c r="AQM94" s="367"/>
      <c r="AQN94" s="367"/>
      <c r="AQO94" s="367"/>
      <c r="AQP94" s="367"/>
      <c r="AQQ94" s="367"/>
      <c r="AQR94" s="367"/>
      <c r="AQS94" s="367"/>
      <c r="AQT94" s="367"/>
      <c r="AQU94" s="367"/>
      <c r="AQV94" s="367"/>
      <c r="AQW94" s="367"/>
      <c r="AQX94" s="367"/>
      <c r="AQY94" s="367"/>
      <c r="AQZ94" s="367"/>
      <c r="ARA94" s="367"/>
      <c r="ARB94" s="367"/>
      <c r="ARC94" s="367"/>
      <c r="ARD94" s="367"/>
      <c r="ARE94" s="367"/>
      <c r="ARF94" s="367"/>
      <c r="ARG94" s="367"/>
      <c r="ARH94" s="367"/>
      <c r="ARI94" s="367"/>
      <c r="ARJ94" s="367"/>
      <c r="ARK94" s="367"/>
      <c r="ARL94" s="367"/>
      <c r="ARM94" s="367"/>
      <c r="ARN94" s="367"/>
      <c r="ARO94" s="367"/>
      <c r="ARP94" s="367"/>
      <c r="ARQ94" s="367"/>
      <c r="ARR94" s="367"/>
      <c r="ARS94" s="367"/>
      <c r="ART94" s="367"/>
      <c r="ARU94" s="367"/>
      <c r="ARV94" s="367"/>
      <c r="ARW94" s="367"/>
      <c r="ARX94" s="367"/>
      <c r="ARY94" s="367"/>
      <c r="ARZ94" s="367"/>
      <c r="ASA94" s="367"/>
      <c r="ASB94" s="367"/>
      <c r="ASC94" s="367"/>
      <c r="ASD94" s="367"/>
      <c r="ASE94" s="367"/>
      <c r="ASF94" s="367"/>
      <c r="ASG94" s="367"/>
      <c r="ASH94" s="367"/>
      <c r="ASI94" s="367"/>
      <c r="ASJ94" s="367"/>
      <c r="ASK94" s="367"/>
      <c r="ASL94" s="367"/>
      <c r="ASM94" s="367"/>
      <c r="ASN94" s="367"/>
      <c r="ASO94" s="367"/>
      <c r="ASP94" s="367"/>
      <c r="ASQ94" s="367"/>
      <c r="ASR94" s="367"/>
      <c r="ASS94" s="367"/>
      <c r="AST94" s="367"/>
      <c r="ASU94" s="367"/>
      <c r="ASV94" s="367"/>
      <c r="ASW94" s="367"/>
      <c r="ASX94" s="367"/>
      <c r="ASY94" s="367"/>
      <c r="ASZ94" s="367"/>
      <c r="ATA94" s="367"/>
      <c r="ATB94" s="367"/>
      <c r="ATC94" s="367"/>
      <c r="ATD94" s="367"/>
    </row>
    <row r="95" spans="1:1200" s="360" customFormat="1">
      <c r="A95" s="356">
        <v>8</v>
      </c>
      <c r="B95" s="356">
        <v>7</v>
      </c>
      <c r="C95" s="357" t="s">
        <v>1556</v>
      </c>
      <c r="D95" s="356">
        <v>2005</v>
      </c>
      <c r="E95" s="358" t="s">
        <v>1326</v>
      </c>
      <c r="F95" s="356" t="s">
        <v>1049</v>
      </c>
      <c r="G95" s="357"/>
      <c r="H95" s="357"/>
      <c r="I95" s="357"/>
      <c r="J95" s="357"/>
      <c r="K95" s="359" t="s">
        <v>1539</v>
      </c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  <c r="BG95" s="367"/>
      <c r="BH95" s="367"/>
      <c r="BI95" s="367"/>
      <c r="BJ95" s="367"/>
      <c r="BK95" s="367"/>
      <c r="BL95" s="367"/>
      <c r="BM95" s="367"/>
      <c r="BN95" s="367"/>
      <c r="BO95" s="367"/>
      <c r="BP95" s="367"/>
      <c r="BQ95" s="367"/>
      <c r="BR95" s="367"/>
      <c r="BS95" s="367"/>
      <c r="BT95" s="367"/>
      <c r="BU95" s="367"/>
      <c r="BV95" s="367"/>
      <c r="BW95" s="367"/>
      <c r="BX95" s="367"/>
      <c r="BY95" s="367"/>
      <c r="BZ95" s="367"/>
      <c r="CA95" s="367"/>
      <c r="CB95" s="367"/>
      <c r="CC95" s="367"/>
      <c r="CD95" s="367"/>
      <c r="CE95" s="367"/>
      <c r="CF95" s="367"/>
      <c r="CG95" s="367"/>
      <c r="CH95" s="367"/>
      <c r="CI95" s="367"/>
      <c r="CJ95" s="367"/>
      <c r="CK95" s="367"/>
      <c r="CL95" s="367"/>
      <c r="CM95" s="367"/>
      <c r="CN95" s="367"/>
      <c r="CO95" s="367"/>
      <c r="CP95" s="367"/>
      <c r="CQ95" s="367"/>
      <c r="CR95" s="367"/>
      <c r="CS95" s="367"/>
      <c r="CT95" s="367"/>
      <c r="CU95" s="367"/>
      <c r="CV95" s="367"/>
      <c r="CW95" s="367"/>
      <c r="CX95" s="367"/>
      <c r="CY95" s="367"/>
      <c r="CZ95" s="367"/>
      <c r="DA95" s="367"/>
      <c r="DB95" s="367"/>
      <c r="DC95" s="367"/>
      <c r="DD95" s="367"/>
      <c r="DE95" s="367"/>
      <c r="DF95" s="367"/>
      <c r="DG95" s="367"/>
      <c r="DH95" s="367"/>
      <c r="DI95" s="367"/>
      <c r="DJ95" s="367"/>
      <c r="DK95" s="367"/>
      <c r="DL95" s="367"/>
      <c r="DM95" s="367"/>
      <c r="DN95" s="367"/>
      <c r="DO95" s="367"/>
      <c r="DP95" s="367"/>
      <c r="DQ95" s="367"/>
      <c r="DR95" s="367"/>
      <c r="DS95" s="367"/>
      <c r="DT95" s="367"/>
      <c r="DU95" s="367"/>
      <c r="DV95" s="367"/>
      <c r="DW95" s="367"/>
      <c r="DX95" s="367"/>
      <c r="DY95" s="367"/>
      <c r="DZ95" s="367"/>
      <c r="EA95" s="367"/>
      <c r="EB95" s="367"/>
      <c r="EC95" s="367"/>
      <c r="ED95" s="367"/>
      <c r="EE95" s="367"/>
      <c r="EF95" s="367"/>
      <c r="EG95" s="367"/>
      <c r="EH95" s="367"/>
      <c r="EI95" s="367"/>
      <c r="EJ95" s="367"/>
      <c r="EK95" s="367"/>
      <c r="EL95" s="367"/>
      <c r="EM95" s="367"/>
      <c r="EN95" s="367"/>
      <c r="EO95" s="367"/>
      <c r="EP95" s="367"/>
      <c r="EQ95" s="367"/>
      <c r="ER95" s="367"/>
      <c r="ES95" s="367"/>
      <c r="ET95" s="367"/>
      <c r="EU95" s="367"/>
      <c r="EV95" s="367"/>
      <c r="EW95" s="367"/>
      <c r="EX95" s="367"/>
      <c r="EY95" s="367"/>
      <c r="EZ95" s="367"/>
      <c r="FA95" s="367"/>
      <c r="FB95" s="367"/>
      <c r="FC95" s="367"/>
      <c r="FD95" s="367"/>
      <c r="FE95" s="367"/>
      <c r="FF95" s="367"/>
      <c r="FG95" s="367"/>
      <c r="FH95" s="367"/>
      <c r="FI95" s="367"/>
      <c r="FJ95" s="367"/>
      <c r="FK95" s="367"/>
      <c r="FL95" s="367"/>
      <c r="FM95" s="367"/>
      <c r="FN95" s="367"/>
      <c r="FO95" s="367"/>
      <c r="FP95" s="367"/>
      <c r="FQ95" s="367"/>
      <c r="FR95" s="367"/>
      <c r="FS95" s="367"/>
      <c r="FT95" s="367"/>
      <c r="FU95" s="367"/>
      <c r="FV95" s="367"/>
      <c r="FW95" s="367"/>
      <c r="FX95" s="367"/>
      <c r="FY95" s="367"/>
      <c r="FZ95" s="367"/>
      <c r="GA95" s="367"/>
      <c r="GB95" s="367"/>
      <c r="GC95" s="367"/>
      <c r="GD95" s="367"/>
      <c r="GE95" s="367"/>
      <c r="GF95" s="367"/>
      <c r="GG95" s="367"/>
      <c r="GH95" s="367"/>
      <c r="GI95" s="367"/>
      <c r="GJ95" s="367"/>
      <c r="GK95" s="367"/>
      <c r="GL95" s="367"/>
      <c r="GM95" s="367"/>
      <c r="GN95" s="367"/>
      <c r="GO95" s="367"/>
      <c r="GP95" s="367"/>
      <c r="GQ95" s="367"/>
      <c r="GR95" s="367"/>
      <c r="GS95" s="367"/>
      <c r="GT95" s="367"/>
      <c r="GU95" s="367"/>
      <c r="GV95" s="367"/>
      <c r="GW95" s="367"/>
      <c r="GX95" s="367"/>
      <c r="GY95" s="367"/>
      <c r="GZ95" s="367"/>
      <c r="HA95" s="367"/>
      <c r="HB95" s="367"/>
      <c r="HC95" s="367"/>
      <c r="HD95" s="367"/>
      <c r="HE95" s="367"/>
      <c r="HF95" s="367"/>
      <c r="HG95" s="367"/>
      <c r="HH95" s="367"/>
      <c r="HI95" s="367"/>
      <c r="HJ95" s="367"/>
      <c r="HK95" s="367"/>
      <c r="HL95" s="367"/>
      <c r="HM95" s="367"/>
      <c r="HN95" s="367"/>
      <c r="HO95" s="367"/>
      <c r="HP95" s="367"/>
      <c r="HQ95" s="367"/>
      <c r="HR95" s="367"/>
      <c r="HS95" s="367"/>
      <c r="HT95" s="367"/>
      <c r="HU95" s="367"/>
      <c r="HV95" s="367"/>
      <c r="HW95" s="367"/>
      <c r="HX95" s="367"/>
      <c r="HY95" s="367"/>
      <c r="HZ95" s="367"/>
      <c r="IA95" s="367"/>
      <c r="IB95" s="367"/>
      <c r="IC95" s="367"/>
      <c r="ID95" s="367"/>
      <c r="IE95" s="367"/>
      <c r="IF95" s="367"/>
      <c r="IG95" s="367"/>
      <c r="IH95" s="367"/>
      <c r="II95" s="367"/>
      <c r="IJ95" s="367"/>
      <c r="IK95" s="367"/>
      <c r="IL95" s="367"/>
      <c r="IM95" s="367"/>
      <c r="IN95" s="367"/>
      <c r="IO95" s="367"/>
      <c r="IP95" s="367"/>
      <c r="IQ95" s="367"/>
      <c r="IR95" s="367"/>
      <c r="IS95" s="367"/>
      <c r="IT95" s="367"/>
      <c r="IU95" s="367"/>
      <c r="IV95" s="367"/>
      <c r="IW95" s="367"/>
      <c r="IX95" s="367"/>
      <c r="IY95" s="367"/>
      <c r="IZ95" s="367"/>
      <c r="JA95" s="367"/>
      <c r="JB95" s="367"/>
      <c r="JC95" s="367"/>
      <c r="JD95" s="367"/>
      <c r="JE95" s="367"/>
      <c r="JF95" s="367"/>
      <c r="JG95" s="367"/>
      <c r="JH95" s="367"/>
      <c r="JI95" s="367"/>
      <c r="JJ95" s="367"/>
      <c r="JK95" s="367"/>
      <c r="JL95" s="367"/>
      <c r="JM95" s="367"/>
      <c r="JN95" s="367"/>
      <c r="JO95" s="367"/>
      <c r="JP95" s="367"/>
      <c r="JQ95" s="367"/>
      <c r="JR95" s="367"/>
      <c r="JS95" s="367"/>
      <c r="JT95" s="367"/>
      <c r="JU95" s="367"/>
      <c r="JV95" s="367"/>
      <c r="JW95" s="367"/>
      <c r="JX95" s="367"/>
      <c r="JY95" s="367"/>
      <c r="JZ95" s="367"/>
      <c r="KA95" s="367"/>
      <c r="KB95" s="367"/>
      <c r="KC95" s="367"/>
      <c r="KD95" s="367"/>
      <c r="KE95" s="367"/>
      <c r="KF95" s="367"/>
      <c r="KG95" s="367"/>
      <c r="KH95" s="367"/>
      <c r="KI95" s="367"/>
      <c r="KJ95" s="367"/>
      <c r="KK95" s="367"/>
      <c r="KL95" s="367"/>
      <c r="KM95" s="367"/>
      <c r="KN95" s="367"/>
      <c r="KO95" s="367"/>
      <c r="KP95" s="367"/>
      <c r="KQ95" s="367"/>
      <c r="KR95" s="367"/>
      <c r="KS95" s="367"/>
      <c r="KT95" s="367"/>
      <c r="KU95" s="367"/>
      <c r="KV95" s="367"/>
      <c r="KW95" s="367"/>
      <c r="KX95" s="367"/>
      <c r="KY95" s="367"/>
      <c r="KZ95" s="367"/>
      <c r="LA95" s="367"/>
      <c r="LB95" s="367"/>
      <c r="LC95" s="367"/>
      <c r="LD95" s="367"/>
      <c r="LE95" s="367"/>
      <c r="LF95" s="367"/>
      <c r="LG95" s="367"/>
      <c r="LH95" s="367"/>
      <c r="LI95" s="367"/>
      <c r="LJ95" s="367"/>
      <c r="LK95" s="367"/>
      <c r="LL95" s="367"/>
      <c r="LM95" s="367"/>
      <c r="LN95" s="367"/>
      <c r="LO95" s="367"/>
      <c r="LP95" s="367"/>
      <c r="LQ95" s="367"/>
      <c r="LR95" s="367"/>
      <c r="LS95" s="367"/>
      <c r="LT95" s="367"/>
      <c r="LU95" s="367"/>
      <c r="LV95" s="367"/>
      <c r="LW95" s="367"/>
      <c r="LX95" s="367"/>
      <c r="LY95" s="367"/>
      <c r="LZ95" s="367"/>
      <c r="MA95" s="367"/>
      <c r="MB95" s="367"/>
      <c r="MC95" s="367"/>
      <c r="MD95" s="367"/>
      <c r="ME95" s="367"/>
      <c r="MF95" s="367"/>
      <c r="MG95" s="367"/>
      <c r="MH95" s="367"/>
      <c r="MI95" s="367"/>
      <c r="MJ95" s="367"/>
      <c r="MK95" s="367"/>
      <c r="ML95" s="367"/>
      <c r="MM95" s="367"/>
      <c r="MN95" s="367"/>
      <c r="MO95" s="367"/>
      <c r="MP95" s="367"/>
      <c r="MQ95" s="367"/>
      <c r="MR95" s="367"/>
      <c r="MS95" s="367"/>
      <c r="MT95" s="367"/>
      <c r="MU95" s="367"/>
      <c r="MV95" s="367"/>
      <c r="MW95" s="367"/>
      <c r="MX95" s="367"/>
      <c r="MY95" s="367"/>
      <c r="MZ95" s="367"/>
      <c r="NA95" s="367"/>
      <c r="NB95" s="367"/>
      <c r="NC95" s="367"/>
      <c r="ND95" s="367"/>
      <c r="NE95" s="367"/>
      <c r="NF95" s="367"/>
      <c r="NG95" s="367"/>
      <c r="NH95" s="367"/>
      <c r="NI95" s="367"/>
      <c r="NJ95" s="367"/>
      <c r="NK95" s="367"/>
      <c r="NL95" s="367"/>
      <c r="NM95" s="367"/>
      <c r="NN95" s="367"/>
      <c r="NO95" s="367"/>
      <c r="NP95" s="367"/>
      <c r="NQ95" s="367"/>
      <c r="NR95" s="367"/>
      <c r="NS95" s="367"/>
      <c r="NT95" s="367"/>
      <c r="NU95" s="367"/>
      <c r="NV95" s="367"/>
      <c r="NW95" s="367"/>
      <c r="NX95" s="367"/>
      <c r="NY95" s="367"/>
      <c r="NZ95" s="367"/>
      <c r="OA95" s="367"/>
      <c r="OB95" s="367"/>
      <c r="OC95" s="367"/>
      <c r="OD95" s="367"/>
      <c r="OE95" s="367"/>
      <c r="OF95" s="367"/>
      <c r="OG95" s="367"/>
      <c r="OH95" s="367"/>
      <c r="OI95" s="367"/>
      <c r="OJ95" s="367"/>
      <c r="OK95" s="367"/>
      <c r="OL95" s="367"/>
      <c r="OM95" s="367"/>
      <c r="ON95" s="367"/>
      <c r="OO95" s="367"/>
      <c r="OP95" s="367"/>
      <c r="OQ95" s="367"/>
      <c r="OR95" s="367"/>
      <c r="OS95" s="367"/>
      <c r="OT95" s="367"/>
      <c r="OU95" s="367"/>
      <c r="OV95" s="367"/>
      <c r="OW95" s="367"/>
      <c r="OX95" s="367"/>
      <c r="OY95" s="367"/>
      <c r="OZ95" s="367"/>
      <c r="PA95" s="367"/>
      <c r="PB95" s="367"/>
      <c r="PC95" s="367"/>
      <c r="PD95" s="367"/>
      <c r="PE95" s="367"/>
      <c r="PF95" s="367"/>
      <c r="PG95" s="367"/>
      <c r="PH95" s="367"/>
      <c r="PI95" s="367"/>
      <c r="PJ95" s="367"/>
      <c r="PK95" s="367"/>
      <c r="PL95" s="367"/>
      <c r="PM95" s="367"/>
      <c r="PN95" s="367"/>
      <c r="PO95" s="367"/>
      <c r="PP95" s="367"/>
      <c r="PQ95" s="367"/>
      <c r="PR95" s="367"/>
      <c r="PS95" s="367"/>
      <c r="PT95" s="367"/>
      <c r="PU95" s="367"/>
      <c r="PV95" s="367"/>
      <c r="PW95" s="367"/>
      <c r="PX95" s="367"/>
      <c r="PY95" s="367"/>
      <c r="PZ95" s="367"/>
      <c r="QA95" s="367"/>
      <c r="QB95" s="367"/>
      <c r="QC95" s="367"/>
      <c r="QD95" s="367"/>
      <c r="QE95" s="367"/>
      <c r="QF95" s="367"/>
      <c r="QG95" s="367"/>
      <c r="QH95" s="367"/>
      <c r="QI95" s="367"/>
      <c r="QJ95" s="367"/>
      <c r="QK95" s="367"/>
      <c r="QL95" s="367"/>
      <c r="QM95" s="367"/>
      <c r="QN95" s="367"/>
      <c r="QO95" s="367"/>
      <c r="QP95" s="367"/>
      <c r="QQ95" s="367"/>
      <c r="QR95" s="367"/>
      <c r="QS95" s="367"/>
      <c r="QT95" s="367"/>
      <c r="QU95" s="367"/>
      <c r="QV95" s="367"/>
      <c r="QW95" s="367"/>
      <c r="QX95" s="367"/>
      <c r="QY95" s="367"/>
      <c r="QZ95" s="367"/>
      <c r="RA95" s="367"/>
      <c r="RB95" s="367"/>
      <c r="RC95" s="367"/>
      <c r="RD95" s="367"/>
      <c r="RE95" s="367"/>
      <c r="RF95" s="367"/>
      <c r="RG95" s="367"/>
      <c r="RH95" s="367"/>
      <c r="RI95" s="367"/>
      <c r="RJ95" s="367"/>
      <c r="RK95" s="367"/>
      <c r="RL95" s="367"/>
      <c r="RM95" s="367"/>
      <c r="RN95" s="367"/>
      <c r="RO95" s="367"/>
      <c r="RP95" s="367"/>
      <c r="RQ95" s="367"/>
      <c r="RR95" s="367"/>
      <c r="RS95" s="367"/>
      <c r="RT95" s="367"/>
      <c r="RU95" s="367"/>
      <c r="RV95" s="367"/>
      <c r="RW95" s="367"/>
      <c r="RX95" s="367"/>
      <c r="RY95" s="367"/>
      <c r="RZ95" s="367"/>
      <c r="SA95" s="367"/>
      <c r="SB95" s="367"/>
      <c r="SC95" s="367"/>
      <c r="SD95" s="367"/>
      <c r="SE95" s="367"/>
      <c r="SF95" s="367"/>
      <c r="SG95" s="367"/>
      <c r="SH95" s="367"/>
      <c r="SI95" s="367"/>
      <c r="SJ95" s="367"/>
      <c r="SK95" s="367"/>
      <c r="SL95" s="367"/>
      <c r="SM95" s="367"/>
      <c r="SN95" s="367"/>
      <c r="SO95" s="367"/>
      <c r="SP95" s="367"/>
      <c r="SQ95" s="367"/>
      <c r="SR95" s="367"/>
      <c r="SS95" s="367"/>
      <c r="ST95" s="367"/>
      <c r="SU95" s="367"/>
      <c r="SV95" s="367"/>
      <c r="SW95" s="367"/>
      <c r="SX95" s="367"/>
      <c r="SY95" s="367"/>
      <c r="SZ95" s="367"/>
      <c r="TA95" s="367"/>
      <c r="TB95" s="367"/>
      <c r="TC95" s="367"/>
      <c r="TD95" s="367"/>
      <c r="TE95" s="367"/>
      <c r="TF95" s="367"/>
      <c r="TG95" s="367"/>
      <c r="TH95" s="367"/>
      <c r="TI95" s="367"/>
      <c r="TJ95" s="367"/>
      <c r="TK95" s="367"/>
      <c r="TL95" s="367"/>
      <c r="TM95" s="367"/>
      <c r="TN95" s="367"/>
      <c r="TO95" s="367"/>
      <c r="TP95" s="367"/>
      <c r="TQ95" s="367"/>
      <c r="TR95" s="367"/>
      <c r="TS95" s="367"/>
      <c r="TT95" s="367"/>
      <c r="TU95" s="367"/>
      <c r="TV95" s="367"/>
      <c r="TW95" s="367"/>
      <c r="TX95" s="367"/>
      <c r="TY95" s="367"/>
      <c r="TZ95" s="367"/>
      <c r="UA95" s="367"/>
      <c r="UB95" s="367"/>
      <c r="UC95" s="367"/>
      <c r="UD95" s="367"/>
      <c r="UE95" s="367"/>
      <c r="UF95" s="367"/>
      <c r="UG95" s="367"/>
      <c r="UH95" s="367"/>
      <c r="UI95" s="367"/>
      <c r="UJ95" s="367"/>
      <c r="UK95" s="367"/>
      <c r="UL95" s="367"/>
      <c r="UM95" s="367"/>
      <c r="UN95" s="367"/>
      <c r="UO95" s="367"/>
      <c r="UP95" s="367"/>
      <c r="UQ95" s="367"/>
      <c r="UR95" s="367"/>
      <c r="US95" s="367"/>
      <c r="UT95" s="367"/>
      <c r="UU95" s="367"/>
      <c r="UV95" s="367"/>
      <c r="UW95" s="367"/>
      <c r="UX95" s="367"/>
      <c r="UY95" s="367"/>
      <c r="UZ95" s="367"/>
      <c r="VA95" s="367"/>
      <c r="VB95" s="367"/>
      <c r="VC95" s="367"/>
      <c r="VD95" s="367"/>
      <c r="VE95" s="367"/>
      <c r="VF95" s="367"/>
      <c r="VG95" s="367"/>
      <c r="VH95" s="367"/>
      <c r="VI95" s="367"/>
      <c r="VJ95" s="367"/>
      <c r="VK95" s="367"/>
      <c r="VL95" s="367"/>
      <c r="VM95" s="367"/>
      <c r="VN95" s="367"/>
      <c r="VO95" s="367"/>
      <c r="VP95" s="367"/>
      <c r="VQ95" s="367"/>
      <c r="VR95" s="367"/>
      <c r="VS95" s="367"/>
      <c r="VT95" s="367"/>
      <c r="VU95" s="367"/>
      <c r="VV95" s="367"/>
      <c r="VW95" s="367"/>
      <c r="VX95" s="367"/>
      <c r="VY95" s="367"/>
      <c r="VZ95" s="367"/>
      <c r="WA95" s="367"/>
      <c r="WB95" s="367"/>
      <c r="WC95" s="367"/>
      <c r="WD95" s="367"/>
      <c r="WE95" s="367"/>
      <c r="WF95" s="367"/>
      <c r="WG95" s="367"/>
      <c r="WH95" s="367"/>
      <c r="WI95" s="367"/>
      <c r="WJ95" s="367"/>
      <c r="WK95" s="367"/>
      <c r="WL95" s="367"/>
      <c r="WM95" s="367"/>
      <c r="WN95" s="367"/>
      <c r="WO95" s="367"/>
      <c r="WP95" s="367"/>
      <c r="WQ95" s="367"/>
      <c r="WR95" s="367"/>
      <c r="WS95" s="367"/>
      <c r="WT95" s="367"/>
      <c r="WU95" s="367"/>
      <c r="WV95" s="367"/>
      <c r="WW95" s="367"/>
      <c r="WX95" s="367"/>
      <c r="WY95" s="367"/>
      <c r="WZ95" s="367"/>
      <c r="XA95" s="367"/>
      <c r="XB95" s="367"/>
      <c r="XC95" s="367"/>
      <c r="XD95" s="367"/>
      <c r="XE95" s="367"/>
      <c r="XF95" s="367"/>
      <c r="XG95" s="367"/>
      <c r="XH95" s="367"/>
      <c r="XI95" s="367"/>
      <c r="XJ95" s="367"/>
      <c r="XK95" s="367"/>
      <c r="XL95" s="367"/>
      <c r="XM95" s="367"/>
      <c r="XN95" s="367"/>
      <c r="XO95" s="367"/>
      <c r="XP95" s="367"/>
      <c r="XQ95" s="367"/>
      <c r="XR95" s="367"/>
      <c r="XS95" s="367"/>
      <c r="XT95" s="367"/>
      <c r="XU95" s="367"/>
      <c r="XV95" s="367"/>
      <c r="XW95" s="367"/>
      <c r="XX95" s="367"/>
      <c r="XY95" s="367"/>
      <c r="XZ95" s="367"/>
      <c r="YA95" s="367"/>
      <c r="YB95" s="367"/>
      <c r="YC95" s="367"/>
      <c r="YD95" s="367"/>
      <c r="YE95" s="367"/>
      <c r="YF95" s="367"/>
      <c r="YG95" s="367"/>
      <c r="YH95" s="367"/>
      <c r="YI95" s="367"/>
      <c r="YJ95" s="367"/>
      <c r="YK95" s="367"/>
      <c r="YL95" s="367"/>
      <c r="YM95" s="367"/>
      <c r="YN95" s="367"/>
      <c r="YO95" s="367"/>
      <c r="YP95" s="367"/>
      <c r="YQ95" s="367"/>
      <c r="YR95" s="367"/>
      <c r="YS95" s="367"/>
      <c r="YT95" s="367"/>
      <c r="YU95" s="367"/>
      <c r="YV95" s="367"/>
      <c r="YW95" s="367"/>
      <c r="YX95" s="367"/>
      <c r="YY95" s="367"/>
      <c r="YZ95" s="367"/>
      <c r="ZA95" s="367"/>
      <c r="ZB95" s="367"/>
      <c r="ZC95" s="367"/>
      <c r="ZD95" s="367"/>
      <c r="ZE95" s="367"/>
      <c r="ZF95" s="367"/>
      <c r="ZG95" s="367"/>
      <c r="ZH95" s="367"/>
      <c r="ZI95" s="367"/>
      <c r="ZJ95" s="367"/>
      <c r="ZK95" s="367"/>
      <c r="ZL95" s="367"/>
      <c r="ZM95" s="367"/>
      <c r="ZN95" s="367"/>
      <c r="ZO95" s="367"/>
      <c r="ZP95" s="367"/>
      <c r="ZQ95" s="367"/>
      <c r="ZR95" s="367"/>
      <c r="ZS95" s="367"/>
      <c r="ZT95" s="367"/>
      <c r="ZU95" s="367"/>
      <c r="ZV95" s="367"/>
      <c r="ZW95" s="367"/>
      <c r="ZX95" s="367"/>
      <c r="ZY95" s="367"/>
      <c r="ZZ95" s="367"/>
      <c r="AAA95" s="367"/>
      <c r="AAB95" s="367"/>
      <c r="AAC95" s="367"/>
      <c r="AAD95" s="367"/>
      <c r="AAE95" s="367"/>
      <c r="AAF95" s="367"/>
      <c r="AAG95" s="367"/>
      <c r="AAH95" s="367"/>
      <c r="AAI95" s="367"/>
      <c r="AAJ95" s="367"/>
      <c r="AAK95" s="367"/>
      <c r="AAL95" s="367"/>
      <c r="AAM95" s="367"/>
      <c r="AAN95" s="367"/>
      <c r="AAO95" s="367"/>
      <c r="AAP95" s="367"/>
      <c r="AAQ95" s="367"/>
      <c r="AAR95" s="367"/>
      <c r="AAS95" s="367"/>
      <c r="AAT95" s="367"/>
      <c r="AAU95" s="367"/>
      <c r="AAV95" s="367"/>
      <c r="AAW95" s="367"/>
      <c r="AAX95" s="367"/>
      <c r="AAY95" s="367"/>
      <c r="AAZ95" s="367"/>
      <c r="ABA95" s="367"/>
      <c r="ABB95" s="367"/>
      <c r="ABC95" s="367"/>
      <c r="ABD95" s="367"/>
      <c r="ABE95" s="367"/>
      <c r="ABF95" s="367"/>
      <c r="ABG95" s="367"/>
      <c r="ABH95" s="367"/>
      <c r="ABI95" s="367"/>
      <c r="ABJ95" s="367"/>
      <c r="ABK95" s="367"/>
      <c r="ABL95" s="367"/>
      <c r="ABM95" s="367"/>
      <c r="ABN95" s="367"/>
      <c r="ABO95" s="367"/>
      <c r="ABP95" s="367"/>
      <c r="ABQ95" s="367"/>
      <c r="ABR95" s="367"/>
      <c r="ABS95" s="367"/>
      <c r="ABT95" s="367"/>
      <c r="ABU95" s="367"/>
      <c r="ABV95" s="367"/>
      <c r="ABW95" s="367"/>
      <c r="ABX95" s="367"/>
      <c r="ABY95" s="367"/>
      <c r="ABZ95" s="367"/>
      <c r="ACA95" s="367"/>
      <c r="ACB95" s="367"/>
      <c r="ACC95" s="367"/>
      <c r="ACD95" s="367"/>
      <c r="ACE95" s="367"/>
      <c r="ACF95" s="367"/>
      <c r="ACG95" s="367"/>
      <c r="ACH95" s="367"/>
      <c r="ACI95" s="367"/>
      <c r="ACJ95" s="367"/>
      <c r="ACK95" s="367"/>
      <c r="ACL95" s="367"/>
      <c r="ACM95" s="367"/>
      <c r="ACN95" s="367"/>
      <c r="ACO95" s="367"/>
      <c r="ACP95" s="367"/>
      <c r="ACQ95" s="367"/>
      <c r="ACR95" s="367"/>
      <c r="ACS95" s="367"/>
      <c r="ACT95" s="367"/>
      <c r="ACU95" s="367"/>
      <c r="ACV95" s="367"/>
      <c r="ACW95" s="367"/>
      <c r="ACX95" s="367"/>
      <c r="ACY95" s="367"/>
      <c r="ACZ95" s="367"/>
      <c r="ADA95" s="367"/>
      <c r="ADB95" s="367"/>
      <c r="ADC95" s="367"/>
      <c r="ADD95" s="367"/>
      <c r="ADE95" s="367"/>
      <c r="ADF95" s="367"/>
      <c r="ADG95" s="367"/>
      <c r="ADH95" s="367"/>
      <c r="ADI95" s="367"/>
      <c r="ADJ95" s="367"/>
      <c r="ADK95" s="367"/>
      <c r="ADL95" s="367"/>
      <c r="ADM95" s="367"/>
      <c r="ADN95" s="367"/>
      <c r="ADO95" s="367"/>
      <c r="ADP95" s="367"/>
      <c r="ADQ95" s="367"/>
      <c r="ADR95" s="367"/>
      <c r="ADS95" s="367"/>
      <c r="ADT95" s="367"/>
      <c r="ADU95" s="367"/>
      <c r="ADV95" s="367"/>
      <c r="ADW95" s="367"/>
      <c r="ADX95" s="367"/>
      <c r="ADY95" s="367"/>
      <c r="ADZ95" s="367"/>
      <c r="AEA95" s="367"/>
      <c r="AEB95" s="367"/>
      <c r="AEC95" s="367"/>
      <c r="AED95" s="367"/>
      <c r="AEE95" s="367"/>
      <c r="AEF95" s="367"/>
      <c r="AEG95" s="367"/>
      <c r="AEH95" s="367"/>
      <c r="AEI95" s="367"/>
      <c r="AEJ95" s="367"/>
      <c r="AEK95" s="367"/>
      <c r="AEL95" s="367"/>
      <c r="AEM95" s="367"/>
      <c r="AEN95" s="367"/>
      <c r="AEO95" s="367"/>
      <c r="AEP95" s="367"/>
      <c r="AEQ95" s="367"/>
      <c r="AER95" s="367"/>
      <c r="AES95" s="367"/>
      <c r="AET95" s="367"/>
      <c r="AEU95" s="367"/>
      <c r="AEV95" s="367"/>
      <c r="AEW95" s="367"/>
      <c r="AEX95" s="367"/>
      <c r="AEY95" s="367"/>
      <c r="AEZ95" s="367"/>
      <c r="AFA95" s="367"/>
      <c r="AFB95" s="367"/>
      <c r="AFC95" s="367"/>
      <c r="AFD95" s="367"/>
      <c r="AFE95" s="367"/>
      <c r="AFF95" s="367"/>
      <c r="AFG95" s="367"/>
      <c r="AFH95" s="367"/>
      <c r="AFI95" s="367"/>
      <c r="AFJ95" s="367"/>
      <c r="AFK95" s="367"/>
      <c r="AFL95" s="367"/>
      <c r="AFM95" s="367"/>
      <c r="AFN95" s="367"/>
      <c r="AFO95" s="367"/>
      <c r="AFP95" s="367"/>
      <c r="AFQ95" s="367"/>
      <c r="AFR95" s="367"/>
      <c r="AFS95" s="367"/>
      <c r="AFT95" s="367"/>
      <c r="AFU95" s="367"/>
      <c r="AFV95" s="367"/>
      <c r="AFW95" s="367"/>
      <c r="AFX95" s="367"/>
      <c r="AFY95" s="367"/>
      <c r="AFZ95" s="367"/>
      <c r="AGA95" s="367"/>
      <c r="AGB95" s="367"/>
      <c r="AGC95" s="367"/>
      <c r="AGD95" s="367"/>
      <c r="AGE95" s="367"/>
      <c r="AGF95" s="367"/>
      <c r="AGG95" s="367"/>
      <c r="AGH95" s="367"/>
      <c r="AGI95" s="367"/>
      <c r="AGJ95" s="367"/>
      <c r="AGK95" s="367"/>
      <c r="AGL95" s="367"/>
      <c r="AGM95" s="367"/>
      <c r="AGN95" s="367"/>
      <c r="AGO95" s="367"/>
      <c r="AGP95" s="367"/>
      <c r="AGQ95" s="367"/>
      <c r="AGR95" s="367"/>
      <c r="AGS95" s="367"/>
      <c r="AGT95" s="367"/>
      <c r="AGU95" s="367"/>
      <c r="AGV95" s="367"/>
      <c r="AGW95" s="367"/>
      <c r="AGX95" s="367"/>
      <c r="AGY95" s="367"/>
      <c r="AGZ95" s="367"/>
      <c r="AHA95" s="367"/>
      <c r="AHB95" s="367"/>
      <c r="AHC95" s="367"/>
      <c r="AHD95" s="367"/>
      <c r="AHE95" s="367"/>
      <c r="AHF95" s="367"/>
      <c r="AHG95" s="367"/>
      <c r="AHH95" s="367"/>
      <c r="AHI95" s="367"/>
      <c r="AHJ95" s="367"/>
      <c r="AHK95" s="367"/>
      <c r="AHL95" s="367"/>
      <c r="AHM95" s="367"/>
      <c r="AHN95" s="367"/>
      <c r="AHO95" s="367"/>
      <c r="AHP95" s="367"/>
      <c r="AHQ95" s="367"/>
      <c r="AHR95" s="367"/>
      <c r="AHS95" s="367"/>
      <c r="AHT95" s="367"/>
      <c r="AHU95" s="367"/>
      <c r="AHV95" s="367"/>
      <c r="AHW95" s="367"/>
      <c r="AHX95" s="367"/>
      <c r="AHY95" s="367"/>
      <c r="AHZ95" s="367"/>
      <c r="AIA95" s="367"/>
      <c r="AIB95" s="367"/>
      <c r="AIC95" s="367"/>
      <c r="AID95" s="367"/>
      <c r="AIE95" s="367"/>
      <c r="AIF95" s="367"/>
      <c r="AIG95" s="367"/>
      <c r="AIH95" s="367"/>
      <c r="AII95" s="367"/>
      <c r="AIJ95" s="367"/>
      <c r="AIK95" s="367"/>
      <c r="AIL95" s="367"/>
      <c r="AIM95" s="367"/>
      <c r="AIN95" s="367"/>
      <c r="AIO95" s="367"/>
      <c r="AIP95" s="367"/>
      <c r="AIQ95" s="367"/>
      <c r="AIR95" s="367"/>
      <c r="AIS95" s="367"/>
      <c r="AIT95" s="367"/>
      <c r="AIU95" s="367"/>
      <c r="AIV95" s="367"/>
      <c r="AIW95" s="367"/>
      <c r="AIX95" s="367"/>
      <c r="AIY95" s="367"/>
      <c r="AIZ95" s="367"/>
      <c r="AJA95" s="367"/>
      <c r="AJB95" s="367"/>
      <c r="AJC95" s="367"/>
      <c r="AJD95" s="367"/>
      <c r="AJE95" s="367"/>
      <c r="AJF95" s="367"/>
      <c r="AJG95" s="367"/>
      <c r="AJH95" s="367"/>
      <c r="AJI95" s="367"/>
      <c r="AJJ95" s="367"/>
      <c r="AJK95" s="367"/>
      <c r="AJL95" s="367"/>
      <c r="AJM95" s="367"/>
      <c r="AJN95" s="367"/>
      <c r="AJO95" s="367"/>
      <c r="AJP95" s="367"/>
      <c r="AJQ95" s="367"/>
      <c r="AJR95" s="367"/>
      <c r="AJS95" s="367"/>
      <c r="AJT95" s="367"/>
      <c r="AJU95" s="367"/>
      <c r="AJV95" s="367"/>
      <c r="AJW95" s="367"/>
      <c r="AJX95" s="367"/>
      <c r="AJY95" s="367"/>
      <c r="AJZ95" s="367"/>
      <c r="AKA95" s="367"/>
      <c r="AKB95" s="367"/>
      <c r="AKC95" s="367"/>
      <c r="AKD95" s="367"/>
      <c r="AKE95" s="367"/>
      <c r="AKF95" s="367"/>
      <c r="AKG95" s="367"/>
      <c r="AKH95" s="367"/>
      <c r="AKI95" s="367"/>
      <c r="AKJ95" s="367"/>
      <c r="AKK95" s="367"/>
      <c r="AKL95" s="367"/>
      <c r="AKM95" s="367"/>
      <c r="AKN95" s="367"/>
      <c r="AKO95" s="367"/>
      <c r="AKP95" s="367"/>
      <c r="AKQ95" s="367"/>
      <c r="AKR95" s="367"/>
      <c r="AKS95" s="367"/>
      <c r="AKT95" s="367"/>
      <c r="AKU95" s="367"/>
      <c r="AKV95" s="367"/>
      <c r="AKW95" s="367"/>
      <c r="AKX95" s="367"/>
      <c r="AKY95" s="367"/>
      <c r="AKZ95" s="367"/>
      <c r="ALA95" s="367"/>
      <c r="ALB95" s="367"/>
      <c r="ALC95" s="367"/>
      <c r="ALD95" s="367"/>
      <c r="ALE95" s="367"/>
      <c r="ALF95" s="367"/>
      <c r="ALG95" s="367"/>
      <c r="ALH95" s="367"/>
      <c r="ALI95" s="367"/>
      <c r="ALJ95" s="367"/>
      <c r="ALK95" s="367"/>
      <c r="ALL95" s="367"/>
      <c r="ALM95" s="367"/>
      <c r="ALN95" s="367"/>
      <c r="ALO95" s="367"/>
      <c r="ALP95" s="367"/>
      <c r="ALQ95" s="367"/>
      <c r="ALR95" s="367"/>
      <c r="ALS95" s="367"/>
      <c r="ALT95" s="367"/>
      <c r="ALU95" s="367"/>
      <c r="ALV95" s="367"/>
      <c r="ALW95" s="367"/>
      <c r="ALX95" s="367"/>
      <c r="ALY95" s="367"/>
      <c r="ALZ95" s="367"/>
      <c r="AMA95" s="367"/>
      <c r="AMB95" s="367"/>
      <c r="AMC95" s="367"/>
      <c r="AMD95" s="367"/>
      <c r="AME95" s="367"/>
      <c r="AMF95" s="367"/>
      <c r="AMG95" s="367"/>
      <c r="AMH95" s="367"/>
      <c r="AMI95" s="367"/>
      <c r="AMJ95" s="367"/>
      <c r="AMK95" s="367"/>
      <c r="AML95" s="367"/>
      <c r="AMM95" s="367"/>
      <c r="AMN95" s="367"/>
      <c r="AMO95" s="367"/>
      <c r="AMP95" s="367"/>
      <c r="AMQ95" s="367"/>
      <c r="AMR95" s="367"/>
      <c r="AMS95" s="367"/>
      <c r="AMT95" s="367"/>
      <c r="AMU95" s="367"/>
      <c r="AMV95" s="367"/>
      <c r="AMW95" s="367"/>
      <c r="AMX95" s="367"/>
      <c r="AMY95" s="367"/>
      <c r="AMZ95" s="367"/>
      <c r="ANA95" s="367"/>
      <c r="ANB95" s="367"/>
      <c r="ANC95" s="367"/>
      <c r="AND95" s="367"/>
      <c r="ANE95" s="367"/>
      <c r="ANF95" s="367"/>
      <c r="ANG95" s="367"/>
      <c r="ANH95" s="367"/>
      <c r="ANI95" s="367"/>
      <c r="ANJ95" s="367"/>
      <c r="ANK95" s="367"/>
      <c r="ANL95" s="367"/>
      <c r="ANM95" s="367"/>
      <c r="ANN95" s="367"/>
      <c r="ANO95" s="367"/>
      <c r="ANP95" s="367"/>
      <c r="ANQ95" s="367"/>
      <c r="ANR95" s="367"/>
      <c r="ANS95" s="367"/>
      <c r="ANT95" s="367"/>
      <c r="ANU95" s="367"/>
      <c r="ANV95" s="367"/>
      <c r="ANW95" s="367"/>
      <c r="ANX95" s="367"/>
      <c r="ANY95" s="367"/>
      <c r="ANZ95" s="367"/>
      <c r="AOA95" s="367"/>
      <c r="AOB95" s="367"/>
      <c r="AOC95" s="367"/>
      <c r="AOD95" s="367"/>
      <c r="AOE95" s="367"/>
      <c r="AOF95" s="367"/>
      <c r="AOG95" s="367"/>
      <c r="AOH95" s="367"/>
      <c r="AOI95" s="367"/>
      <c r="AOJ95" s="367"/>
      <c r="AOK95" s="367"/>
      <c r="AOL95" s="367"/>
      <c r="AOM95" s="367"/>
      <c r="AON95" s="367"/>
      <c r="AOO95" s="367"/>
      <c r="AOP95" s="367"/>
      <c r="AOQ95" s="367"/>
      <c r="AOR95" s="367"/>
      <c r="AOS95" s="367"/>
      <c r="AOT95" s="367"/>
      <c r="AOU95" s="367"/>
      <c r="AOV95" s="367"/>
      <c r="AOW95" s="367"/>
      <c r="AOX95" s="367"/>
      <c r="AOY95" s="367"/>
      <c r="AOZ95" s="367"/>
      <c r="APA95" s="367"/>
      <c r="APB95" s="367"/>
      <c r="APC95" s="367"/>
      <c r="APD95" s="367"/>
      <c r="APE95" s="367"/>
      <c r="APF95" s="367"/>
      <c r="APG95" s="367"/>
      <c r="APH95" s="367"/>
      <c r="API95" s="367"/>
      <c r="APJ95" s="367"/>
      <c r="APK95" s="367"/>
      <c r="APL95" s="367"/>
      <c r="APM95" s="367"/>
      <c r="APN95" s="367"/>
      <c r="APO95" s="367"/>
      <c r="APP95" s="367"/>
      <c r="APQ95" s="367"/>
      <c r="APR95" s="367"/>
      <c r="APS95" s="367"/>
      <c r="APT95" s="367"/>
      <c r="APU95" s="367"/>
      <c r="APV95" s="367"/>
      <c r="APW95" s="367"/>
      <c r="APX95" s="367"/>
      <c r="APY95" s="367"/>
      <c r="APZ95" s="367"/>
      <c r="AQA95" s="367"/>
      <c r="AQB95" s="367"/>
      <c r="AQC95" s="367"/>
      <c r="AQD95" s="367"/>
      <c r="AQE95" s="367"/>
      <c r="AQF95" s="367"/>
      <c r="AQG95" s="367"/>
      <c r="AQH95" s="367"/>
      <c r="AQI95" s="367"/>
      <c r="AQJ95" s="367"/>
      <c r="AQK95" s="367"/>
      <c r="AQL95" s="367"/>
      <c r="AQM95" s="367"/>
      <c r="AQN95" s="367"/>
      <c r="AQO95" s="367"/>
      <c r="AQP95" s="367"/>
      <c r="AQQ95" s="367"/>
      <c r="AQR95" s="367"/>
      <c r="AQS95" s="367"/>
      <c r="AQT95" s="367"/>
      <c r="AQU95" s="367"/>
      <c r="AQV95" s="367"/>
      <c r="AQW95" s="367"/>
      <c r="AQX95" s="367"/>
      <c r="AQY95" s="367"/>
      <c r="AQZ95" s="367"/>
      <c r="ARA95" s="367"/>
      <c r="ARB95" s="367"/>
      <c r="ARC95" s="367"/>
      <c r="ARD95" s="367"/>
      <c r="ARE95" s="367"/>
      <c r="ARF95" s="367"/>
      <c r="ARG95" s="367"/>
      <c r="ARH95" s="367"/>
      <c r="ARI95" s="367"/>
      <c r="ARJ95" s="367"/>
      <c r="ARK95" s="367"/>
      <c r="ARL95" s="367"/>
      <c r="ARM95" s="367"/>
      <c r="ARN95" s="367"/>
      <c r="ARO95" s="367"/>
      <c r="ARP95" s="367"/>
      <c r="ARQ95" s="367"/>
      <c r="ARR95" s="367"/>
      <c r="ARS95" s="367"/>
      <c r="ART95" s="367"/>
      <c r="ARU95" s="367"/>
      <c r="ARV95" s="367"/>
      <c r="ARW95" s="367"/>
      <c r="ARX95" s="367"/>
      <c r="ARY95" s="367"/>
      <c r="ARZ95" s="367"/>
      <c r="ASA95" s="367"/>
      <c r="ASB95" s="367"/>
      <c r="ASC95" s="367"/>
      <c r="ASD95" s="367"/>
      <c r="ASE95" s="367"/>
      <c r="ASF95" s="367"/>
      <c r="ASG95" s="367"/>
      <c r="ASH95" s="367"/>
      <c r="ASI95" s="367"/>
      <c r="ASJ95" s="367"/>
      <c r="ASK95" s="367"/>
      <c r="ASL95" s="367"/>
      <c r="ASM95" s="367"/>
      <c r="ASN95" s="367"/>
      <c r="ASO95" s="367"/>
      <c r="ASP95" s="367"/>
      <c r="ASQ95" s="367"/>
      <c r="ASR95" s="367"/>
      <c r="ASS95" s="367"/>
      <c r="AST95" s="367"/>
      <c r="ASU95" s="367"/>
      <c r="ASV95" s="367"/>
      <c r="ASW95" s="367"/>
      <c r="ASX95" s="367"/>
      <c r="ASY95" s="367"/>
      <c r="ASZ95" s="367"/>
      <c r="ATA95" s="367"/>
      <c r="ATB95" s="367"/>
      <c r="ATC95" s="367"/>
      <c r="ATD95" s="367"/>
    </row>
    <row r="96" spans="1:1200" s="360" customFormat="1">
      <c r="A96" s="356">
        <v>8</v>
      </c>
      <c r="B96" s="356">
        <v>9</v>
      </c>
      <c r="C96" s="357" t="s">
        <v>1543</v>
      </c>
      <c r="D96" s="356">
        <v>2006</v>
      </c>
      <c r="E96" s="358" t="s">
        <v>1510</v>
      </c>
      <c r="F96" s="356" t="s">
        <v>1049</v>
      </c>
      <c r="G96" s="357" t="s">
        <v>232</v>
      </c>
      <c r="H96" s="357" t="s">
        <v>931</v>
      </c>
      <c r="I96" s="357" t="str">
        <f>VLOOKUP(G96,Příjmení!$A$1:$B$999,2,FALSE)</f>
        <v>Bernatové</v>
      </c>
      <c r="J96" s="357" t="str">
        <f>VLOOKUP(H96,Jména!$A$1:$B$997,2,FALSE)</f>
        <v>Kristině</v>
      </c>
      <c r="K96" s="359" t="s">
        <v>1539</v>
      </c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67"/>
      <c r="BC96" s="367"/>
      <c r="BD96" s="367"/>
      <c r="BE96" s="367"/>
      <c r="BF96" s="367"/>
      <c r="BG96" s="367"/>
      <c r="BH96" s="367"/>
      <c r="BI96" s="367"/>
      <c r="BJ96" s="367"/>
      <c r="BK96" s="367"/>
      <c r="BL96" s="367"/>
      <c r="BM96" s="367"/>
      <c r="BN96" s="367"/>
      <c r="BO96" s="367"/>
      <c r="BP96" s="367"/>
      <c r="BQ96" s="367"/>
      <c r="BR96" s="367"/>
      <c r="BS96" s="367"/>
      <c r="BT96" s="367"/>
      <c r="BU96" s="367"/>
      <c r="BV96" s="367"/>
      <c r="BW96" s="367"/>
      <c r="BX96" s="367"/>
      <c r="BY96" s="367"/>
      <c r="BZ96" s="367"/>
      <c r="CA96" s="367"/>
      <c r="CB96" s="367"/>
      <c r="CC96" s="367"/>
      <c r="CD96" s="367"/>
      <c r="CE96" s="367"/>
      <c r="CF96" s="367"/>
      <c r="CG96" s="367"/>
      <c r="CH96" s="367"/>
      <c r="CI96" s="367"/>
      <c r="CJ96" s="367"/>
      <c r="CK96" s="367"/>
      <c r="CL96" s="367"/>
      <c r="CM96" s="367"/>
      <c r="CN96" s="367"/>
      <c r="CO96" s="367"/>
      <c r="CP96" s="367"/>
      <c r="CQ96" s="367"/>
      <c r="CR96" s="367"/>
      <c r="CS96" s="367"/>
      <c r="CT96" s="367"/>
      <c r="CU96" s="367"/>
      <c r="CV96" s="367"/>
      <c r="CW96" s="367"/>
      <c r="CX96" s="367"/>
      <c r="CY96" s="367"/>
      <c r="CZ96" s="367"/>
      <c r="DA96" s="367"/>
      <c r="DB96" s="367"/>
      <c r="DC96" s="367"/>
      <c r="DD96" s="367"/>
      <c r="DE96" s="367"/>
      <c r="DF96" s="367"/>
      <c r="DG96" s="367"/>
      <c r="DH96" s="367"/>
      <c r="DI96" s="367"/>
      <c r="DJ96" s="367"/>
      <c r="DK96" s="367"/>
      <c r="DL96" s="367"/>
      <c r="DM96" s="367"/>
      <c r="DN96" s="367"/>
      <c r="DO96" s="367"/>
      <c r="DP96" s="367"/>
      <c r="DQ96" s="367"/>
      <c r="DR96" s="367"/>
      <c r="DS96" s="367"/>
      <c r="DT96" s="367"/>
      <c r="DU96" s="367"/>
      <c r="DV96" s="367"/>
      <c r="DW96" s="367"/>
      <c r="DX96" s="367"/>
      <c r="DY96" s="367"/>
      <c r="DZ96" s="367"/>
      <c r="EA96" s="367"/>
      <c r="EB96" s="367"/>
      <c r="EC96" s="367"/>
      <c r="ED96" s="367"/>
      <c r="EE96" s="367"/>
      <c r="EF96" s="367"/>
      <c r="EG96" s="367"/>
      <c r="EH96" s="367"/>
      <c r="EI96" s="367"/>
      <c r="EJ96" s="367"/>
      <c r="EK96" s="367"/>
      <c r="EL96" s="367"/>
      <c r="EM96" s="367"/>
      <c r="EN96" s="367"/>
      <c r="EO96" s="367"/>
      <c r="EP96" s="367"/>
      <c r="EQ96" s="367"/>
      <c r="ER96" s="367"/>
      <c r="ES96" s="367"/>
      <c r="ET96" s="367"/>
      <c r="EU96" s="367"/>
      <c r="EV96" s="367"/>
      <c r="EW96" s="367"/>
      <c r="EX96" s="367"/>
      <c r="EY96" s="367"/>
      <c r="EZ96" s="367"/>
      <c r="FA96" s="367"/>
      <c r="FB96" s="367"/>
      <c r="FC96" s="367"/>
      <c r="FD96" s="367"/>
      <c r="FE96" s="367"/>
      <c r="FF96" s="367"/>
      <c r="FG96" s="367"/>
      <c r="FH96" s="367"/>
      <c r="FI96" s="367"/>
      <c r="FJ96" s="367"/>
      <c r="FK96" s="367"/>
      <c r="FL96" s="367"/>
      <c r="FM96" s="367"/>
      <c r="FN96" s="367"/>
      <c r="FO96" s="367"/>
      <c r="FP96" s="367"/>
      <c r="FQ96" s="367"/>
      <c r="FR96" s="367"/>
      <c r="FS96" s="367"/>
      <c r="FT96" s="367"/>
      <c r="FU96" s="367"/>
      <c r="FV96" s="367"/>
      <c r="FW96" s="367"/>
      <c r="FX96" s="367"/>
      <c r="FY96" s="367"/>
      <c r="FZ96" s="367"/>
      <c r="GA96" s="367"/>
      <c r="GB96" s="367"/>
      <c r="GC96" s="367"/>
      <c r="GD96" s="367"/>
      <c r="GE96" s="367"/>
      <c r="GF96" s="367"/>
      <c r="GG96" s="367"/>
      <c r="GH96" s="367"/>
      <c r="GI96" s="367"/>
      <c r="GJ96" s="367"/>
      <c r="GK96" s="367"/>
      <c r="GL96" s="367"/>
      <c r="GM96" s="367"/>
      <c r="GN96" s="367"/>
      <c r="GO96" s="367"/>
      <c r="GP96" s="367"/>
      <c r="GQ96" s="367"/>
      <c r="GR96" s="367"/>
      <c r="GS96" s="367"/>
      <c r="GT96" s="367"/>
      <c r="GU96" s="367"/>
      <c r="GV96" s="367"/>
      <c r="GW96" s="367"/>
      <c r="GX96" s="367"/>
      <c r="GY96" s="367"/>
      <c r="GZ96" s="367"/>
      <c r="HA96" s="367"/>
      <c r="HB96" s="367"/>
      <c r="HC96" s="367"/>
      <c r="HD96" s="367"/>
      <c r="HE96" s="367"/>
      <c r="HF96" s="367"/>
      <c r="HG96" s="367"/>
      <c r="HH96" s="367"/>
      <c r="HI96" s="367"/>
      <c r="HJ96" s="367"/>
      <c r="HK96" s="367"/>
      <c r="HL96" s="367"/>
      <c r="HM96" s="367"/>
      <c r="HN96" s="367"/>
      <c r="HO96" s="367"/>
      <c r="HP96" s="367"/>
      <c r="HQ96" s="367"/>
      <c r="HR96" s="367"/>
      <c r="HS96" s="367"/>
      <c r="HT96" s="367"/>
      <c r="HU96" s="367"/>
      <c r="HV96" s="367"/>
      <c r="HW96" s="367"/>
      <c r="HX96" s="367"/>
      <c r="HY96" s="367"/>
      <c r="HZ96" s="367"/>
      <c r="IA96" s="367"/>
      <c r="IB96" s="367"/>
      <c r="IC96" s="367"/>
      <c r="ID96" s="367"/>
      <c r="IE96" s="367"/>
      <c r="IF96" s="367"/>
      <c r="IG96" s="367"/>
      <c r="IH96" s="367"/>
      <c r="II96" s="367"/>
      <c r="IJ96" s="367"/>
      <c r="IK96" s="367"/>
      <c r="IL96" s="367"/>
      <c r="IM96" s="367"/>
      <c r="IN96" s="367"/>
      <c r="IO96" s="367"/>
      <c r="IP96" s="367"/>
      <c r="IQ96" s="367"/>
      <c r="IR96" s="367"/>
      <c r="IS96" s="367"/>
      <c r="IT96" s="367"/>
      <c r="IU96" s="367"/>
      <c r="IV96" s="367"/>
      <c r="IW96" s="367"/>
      <c r="IX96" s="367"/>
      <c r="IY96" s="367"/>
      <c r="IZ96" s="367"/>
      <c r="JA96" s="367"/>
      <c r="JB96" s="367"/>
      <c r="JC96" s="367"/>
      <c r="JD96" s="367"/>
      <c r="JE96" s="367"/>
      <c r="JF96" s="367"/>
      <c r="JG96" s="367"/>
      <c r="JH96" s="367"/>
      <c r="JI96" s="367"/>
      <c r="JJ96" s="367"/>
      <c r="JK96" s="367"/>
      <c r="JL96" s="367"/>
      <c r="JM96" s="367"/>
      <c r="JN96" s="367"/>
      <c r="JO96" s="367"/>
      <c r="JP96" s="367"/>
      <c r="JQ96" s="367"/>
      <c r="JR96" s="367"/>
      <c r="JS96" s="367"/>
      <c r="JT96" s="367"/>
      <c r="JU96" s="367"/>
      <c r="JV96" s="367"/>
      <c r="JW96" s="367"/>
      <c r="JX96" s="367"/>
      <c r="JY96" s="367"/>
      <c r="JZ96" s="367"/>
      <c r="KA96" s="367"/>
      <c r="KB96" s="367"/>
      <c r="KC96" s="367"/>
      <c r="KD96" s="367"/>
      <c r="KE96" s="367"/>
      <c r="KF96" s="367"/>
      <c r="KG96" s="367"/>
      <c r="KH96" s="367"/>
      <c r="KI96" s="367"/>
      <c r="KJ96" s="367"/>
      <c r="KK96" s="367"/>
      <c r="KL96" s="367"/>
      <c r="KM96" s="367"/>
      <c r="KN96" s="367"/>
      <c r="KO96" s="367"/>
      <c r="KP96" s="367"/>
      <c r="KQ96" s="367"/>
      <c r="KR96" s="367"/>
      <c r="KS96" s="367"/>
      <c r="KT96" s="367"/>
      <c r="KU96" s="367"/>
      <c r="KV96" s="367"/>
      <c r="KW96" s="367"/>
      <c r="KX96" s="367"/>
      <c r="KY96" s="367"/>
      <c r="KZ96" s="367"/>
      <c r="LA96" s="367"/>
      <c r="LB96" s="367"/>
      <c r="LC96" s="367"/>
      <c r="LD96" s="367"/>
      <c r="LE96" s="367"/>
      <c r="LF96" s="367"/>
      <c r="LG96" s="367"/>
      <c r="LH96" s="367"/>
      <c r="LI96" s="367"/>
      <c r="LJ96" s="367"/>
      <c r="LK96" s="367"/>
      <c r="LL96" s="367"/>
      <c r="LM96" s="367"/>
      <c r="LN96" s="367"/>
      <c r="LO96" s="367"/>
      <c r="LP96" s="367"/>
      <c r="LQ96" s="367"/>
      <c r="LR96" s="367"/>
      <c r="LS96" s="367"/>
      <c r="LT96" s="367"/>
      <c r="LU96" s="367"/>
      <c r="LV96" s="367"/>
      <c r="LW96" s="367"/>
      <c r="LX96" s="367"/>
      <c r="LY96" s="367"/>
      <c r="LZ96" s="367"/>
      <c r="MA96" s="367"/>
      <c r="MB96" s="367"/>
      <c r="MC96" s="367"/>
      <c r="MD96" s="367"/>
      <c r="ME96" s="367"/>
      <c r="MF96" s="367"/>
      <c r="MG96" s="367"/>
      <c r="MH96" s="367"/>
      <c r="MI96" s="367"/>
      <c r="MJ96" s="367"/>
      <c r="MK96" s="367"/>
      <c r="ML96" s="367"/>
      <c r="MM96" s="367"/>
      <c r="MN96" s="367"/>
      <c r="MO96" s="367"/>
      <c r="MP96" s="367"/>
      <c r="MQ96" s="367"/>
      <c r="MR96" s="367"/>
      <c r="MS96" s="367"/>
      <c r="MT96" s="367"/>
      <c r="MU96" s="367"/>
      <c r="MV96" s="367"/>
      <c r="MW96" s="367"/>
      <c r="MX96" s="367"/>
      <c r="MY96" s="367"/>
      <c r="MZ96" s="367"/>
      <c r="NA96" s="367"/>
      <c r="NB96" s="367"/>
      <c r="NC96" s="367"/>
      <c r="ND96" s="367"/>
      <c r="NE96" s="367"/>
      <c r="NF96" s="367"/>
      <c r="NG96" s="367"/>
      <c r="NH96" s="367"/>
      <c r="NI96" s="367"/>
      <c r="NJ96" s="367"/>
      <c r="NK96" s="367"/>
      <c r="NL96" s="367"/>
      <c r="NM96" s="367"/>
      <c r="NN96" s="367"/>
      <c r="NO96" s="367"/>
      <c r="NP96" s="367"/>
      <c r="NQ96" s="367"/>
      <c r="NR96" s="367"/>
      <c r="NS96" s="367"/>
      <c r="NT96" s="367"/>
      <c r="NU96" s="367"/>
      <c r="NV96" s="367"/>
      <c r="NW96" s="367"/>
      <c r="NX96" s="367"/>
      <c r="NY96" s="367"/>
      <c r="NZ96" s="367"/>
      <c r="OA96" s="367"/>
      <c r="OB96" s="367"/>
      <c r="OC96" s="367"/>
      <c r="OD96" s="367"/>
      <c r="OE96" s="367"/>
      <c r="OF96" s="367"/>
      <c r="OG96" s="367"/>
      <c r="OH96" s="367"/>
      <c r="OI96" s="367"/>
      <c r="OJ96" s="367"/>
      <c r="OK96" s="367"/>
      <c r="OL96" s="367"/>
      <c r="OM96" s="367"/>
      <c r="ON96" s="367"/>
      <c r="OO96" s="367"/>
      <c r="OP96" s="367"/>
      <c r="OQ96" s="367"/>
      <c r="OR96" s="367"/>
      <c r="OS96" s="367"/>
      <c r="OT96" s="367"/>
      <c r="OU96" s="367"/>
      <c r="OV96" s="367"/>
      <c r="OW96" s="367"/>
      <c r="OX96" s="367"/>
      <c r="OY96" s="367"/>
      <c r="OZ96" s="367"/>
      <c r="PA96" s="367"/>
      <c r="PB96" s="367"/>
      <c r="PC96" s="367"/>
      <c r="PD96" s="367"/>
      <c r="PE96" s="367"/>
      <c r="PF96" s="367"/>
      <c r="PG96" s="367"/>
      <c r="PH96" s="367"/>
      <c r="PI96" s="367"/>
      <c r="PJ96" s="367"/>
      <c r="PK96" s="367"/>
      <c r="PL96" s="367"/>
      <c r="PM96" s="367"/>
      <c r="PN96" s="367"/>
      <c r="PO96" s="367"/>
      <c r="PP96" s="367"/>
      <c r="PQ96" s="367"/>
      <c r="PR96" s="367"/>
      <c r="PS96" s="367"/>
      <c r="PT96" s="367"/>
      <c r="PU96" s="367"/>
      <c r="PV96" s="367"/>
      <c r="PW96" s="367"/>
      <c r="PX96" s="367"/>
      <c r="PY96" s="367"/>
      <c r="PZ96" s="367"/>
      <c r="QA96" s="367"/>
      <c r="QB96" s="367"/>
      <c r="QC96" s="367"/>
      <c r="QD96" s="367"/>
      <c r="QE96" s="367"/>
      <c r="QF96" s="367"/>
      <c r="QG96" s="367"/>
      <c r="QH96" s="367"/>
      <c r="QI96" s="367"/>
      <c r="QJ96" s="367"/>
      <c r="QK96" s="367"/>
      <c r="QL96" s="367"/>
      <c r="QM96" s="367"/>
      <c r="QN96" s="367"/>
      <c r="QO96" s="367"/>
      <c r="QP96" s="367"/>
      <c r="QQ96" s="367"/>
      <c r="QR96" s="367"/>
      <c r="QS96" s="367"/>
      <c r="QT96" s="367"/>
      <c r="QU96" s="367"/>
      <c r="QV96" s="367"/>
      <c r="QW96" s="367"/>
      <c r="QX96" s="367"/>
      <c r="QY96" s="367"/>
      <c r="QZ96" s="367"/>
      <c r="RA96" s="367"/>
      <c r="RB96" s="367"/>
      <c r="RC96" s="367"/>
      <c r="RD96" s="367"/>
      <c r="RE96" s="367"/>
      <c r="RF96" s="367"/>
      <c r="RG96" s="367"/>
      <c r="RH96" s="367"/>
      <c r="RI96" s="367"/>
      <c r="RJ96" s="367"/>
      <c r="RK96" s="367"/>
      <c r="RL96" s="367"/>
      <c r="RM96" s="367"/>
      <c r="RN96" s="367"/>
      <c r="RO96" s="367"/>
      <c r="RP96" s="367"/>
      <c r="RQ96" s="367"/>
      <c r="RR96" s="367"/>
      <c r="RS96" s="367"/>
      <c r="RT96" s="367"/>
      <c r="RU96" s="367"/>
      <c r="RV96" s="367"/>
      <c r="RW96" s="367"/>
      <c r="RX96" s="367"/>
      <c r="RY96" s="367"/>
      <c r="RZ96" s="367"/>
      <c r="SA96" s="367"/>
      <c r="SB96" s="367"/>
      <c r="SC96" s="367"/>
      <c r="SD96" s="367"/>
      <c r="SE96" s="367"/>
      <c r="SF96" s="367"/>
      <c r="SG96" s="367"/>
      <c r="SH96" s="367"/>
      <c r="SI96" s="367"/>
      <c r="SJ96" s="367"/>
      <c r="SK96" s="367"/>
      <c r="SL96" s="367"/>
      <c r="SM96" s="367"/>
      <c r="SN96" s="367"/>
      <c r="SO96" s="367"/>
      <c r="SP96" s="367"/>
      <c r="SQ96" s="367"/>
      <c r="SR96" s="367"/>
      <c r="SS96" s="367"/>
      <c r="ST96" s="367"/>
      <c r="SU96" s="367"/>
      <c r="SV96" s="367"/>
      <c r="SW96" s="367"/>
      <c r="SX96" s="367"/>
      <c r="SY96" s="367"/>
      <c r="SZ96" s="367"/>
      <c r="TA96" s="367"/>
      <c r="TB96" s="367"/>
      <c r="TC96" s="367"/>
      <c r="TD96" s="367"/>
      <c r="TE96" s="367"/>
      <c r="TF96" s="367"/>
      <c r="TG96" s="367"/>
      <c r="TH96" s="367"/>
      <c r="TI96" s="367"/>
      <c r="TJ96" s="367"/>
      <c r="TK96" s="367"/>
      <c r="TL96" s="367"/>
      <c r="TM96" s="367"/>
      <c r="TN96" s="367"/>
      <c r="TO96" s="367"/>
      <c r="TP96" s="367"/>
      <c r="TQ96" s="367"/>
      <c r="TR96" s="367"/>
      <c r="TS96" s="367"/>
      <c r="TT96" s="367"/>
      <c r="TU96" s="367"/>
      <c r="TV96" s="367"/>
      <c r="TW96" s="367"/>
      <c r="TX96" s="367"/>
      <c r="TY96" s="367"/>
      <c r="TZ96" s="367"/>
      <c r="UA96" s="367"/>
      <c r="UB96" s="367"/>
      <c r="UC96" s="367"/>
      <c r="UD96" s="367"/>
      <c r="UE96" s="367"/>
      <c r="UF96" s="367"/>
      <c r="UG96" s="367"/>
      <c r="UH96" s="367"/>
      <c r="UI96" s="367"/>
      <c r="UJ96" s="367"/>
      <c r="UK96" s="367"/>
      <c r="UL96" s="367"/>
      <c r="UM96" s="367"/>
      <c r="UN96" s="367"/>
      <c r="UO96" s="367"/>
      <c r="UP96" s="367"/>
      <c r="UQ96" s="367"/>
      <c r="UR96" s="367"/>
      <c r="US96" s="367"/>
      <c r="UT96" s="367"/>
      <c r="UU96" s="367"/>
      <c r="UV96" s="367"/>
      <c r="UW96" s="367"/>
      <c r="UX96" s="367"/>
      <c r="UY96" s="367"/>
      <c r="UZ96" s="367"/>
      <c r="VA96" s="367"/>
      <c r="VB96" s="367"/>
      <c r="VC96" s="367"/>
      <c r="VD96" s="367"/>
      <c r="VE96" s="367"/>
      <c r="VF96" s="367"/>
      <c r="VG96" s="367"/>
      <c r="VH96" s="367"/>
      <c r="VI96" s="367"/>
      <c r="VJ96" s="367"/>
      <c r="VK96" s="367"/>
      <c r="VL96" s="367"/>
      <c r="VM96" s="367"/>
      <c r="VN96" s="367"/>
      <c r="VO96" s="367"/>
      <c r="VP96" s="367"/>
      <c r="VQ96" s="367"/>
      <c r="VR96" s="367"/>
      <c r="VS96" s="367"/>
      <c r="VT96" s="367"/>
      <c r="VU96" s="367"/>
      <c r="VV96" s="367"/>
      <c r="VW96" s="367"/>
      <c r="VX96" s="367"/>
      <c r="VY96" s="367"/>
      <c r="VZ96" s="367"/>
      <c r="WA96" s="367"/>
      <c r="WB96" s="367"/>
      <c r="WC96" s="367"/>
      <c r="WD96" s="367"/>
      <c r="WE96" s="367"/>
      <c r="WF96" s="367"/>
      <c r="WG96" s="367"/>
      <c r="WH96" s="367"/>
      <c r="WI96" s="367"/>
      <c r="WJ96" s="367"/>
      <c r="WK96" s="367"/>
      <c r="WL96" s="367"/>
      <c r="WM96" s="367"/>
      <c r="WN96" s="367"/>
      <c r="WO96" s="367"/>
      <c r="WP96" s="367"/>
      <c r="WQ96" s="367"/>
      <c r="WR96" s="367"/>
      <c r="WS96" s="367"/>
      <c r="WT96" s="367"/>
      <c r="WU96" s="367"/>
      <c r="WV96" s="367"/>
      <c r="WW96" s="367"/>
      <c r="WX96" s="367"/>
      <c r="WY96" s="367"/>
      <c r="WZ96" s="367"/>
      <c r="XA96" s="367"/>
      <c r="XB96" s="367"/>
      <c r="XC96" s="367"/>
      <c r="XD96" s="367"/>
      <c r="XE96" s="367"/>
      <c r="XF96" s="367"/>
      <c r="XG96" s="367"/>
      <c r="XH96" s="367"/>
      <c r="XI96" s="367"/>
      <c r="XJ96" s="367"/>
      <c r="XK96" s="367"/>
      <c r="XL96" s="367"/>
      <c r="XM96" s="367"/>
      <c r="XN96" s="367"/>
      <c r="XO96" s="367"/>
      <c r="XP96" s="367"/>
      <c r="XQ96" s="367"/>
      <c r="XR96" s="367"/>
      <c r="XS96" s="367"/>
      <c r="XT96" s="367"/>
      <c r="XU96" s="367"/>
      <c r="XV96" s="367"/>
      <c r="XW96" s="367"/>
      <c r="XX96" s="367"/>
      <c r="XY96" s="367"/>
      <c r="XZ96" s="367"/>
      <c r="YA96" s="367"/>
      <c r="YB96" s="367"/>
      <c r="YC96" s="367"/>
      <c r="YD96" s="367"/>
      <c r="YE96" s="367"/>
      <c r="YF96" s="367"/>
      <c r="YG96" s="367"/>
      <c r="YH96" s="367"/>
      <c r="YI96" s="367"/>
      <c r="YJ96" s="367"/>
      <c r="YK96" s="367"/>
      <c r="YL96" s="367"/>
      <c r="YM96" s="367"/>
      <c r="YN96" s="367"/>
      <c r="YO96" s="367"/>
      <c r="YP96" s="367"/>
      <c r="YQ96" s="367"/>
      <c r="YR96" s="367"/>
      <c r="YS96" s="367"/>
      <c r="YT96" s="367"/>
      <c r="YU96" s="367"/>
      <c r="YV96" s="367"/>
      <c r="YW96" s="367"/>
      <c r="YX96" s="367"/>
      <c r="YY96" s="367"/>
      <c r="YZ96" s="367"/>
      <c r="ZA96" s="367"/>
      <c r="ZB96" s="367"/>
      <c r="ZC96" s="367"/>
      <c r="ZD96" s="367"/>
      <c r="ZE96" s="367"/>
      <c r="ZF96" s="367"/>
      <c r="ZG96" s="367"/>
      <c r="ZH96" s="367"/>
      <c r="ZI96" s="367"/>
      <c r="ZJ96" s="367"/>
      <c r="ZK96" s="367"/>
      <c r="ZL96" s="367"/>
      <c r="ZM96" s="367"/>
      <c r="ZN96" s="367"/>
      <c r="ZO96" s="367"/>
      <c r="ZP96" s="367"/>
      <c r="ZQ96" s="367"/>
      <c r="ZR96" s="367"/>
      <c r="ZS96" s="367"/>
      <c r="ZT96" s="367"/>
      <c r="ZU96" s="367"/>
      <c r="ZV96" s="367"/>
      <c r="ZW96" s="367"/>
      <c r="ZX96" s="367"/>
      <c r="ZY96" s="367"/>
      <c r="ZZ96" s="367"/>
      <c r="AAA96" s="367"/>
      <c r="AAB96" s="367"/>
      <c r="AAC96" s="367"/>
      <c r="AAD96" s="367"/>
      <c r="AAE96" s="367"/>
      <c r="AAF96" s="367"/>
      <c r="AAG96" s="367"/>
      <c r="AAH96" s="367"/>
      <c r="AAI96" s="367"/>
      <c r="AAJ96" s="367"/>
      <c r="AAK96" s="367"/>
      <c r="AAL96" s="367"/>
      <c r="AAM96" s="367"/>
      <c r="AAN96" s="367"/>
      <c r="AAO96" s="367"/>
      <c r="AAP96" s="367"/>
      <c r="AAQ96" s="367"/>
      <c r="AAR96" s="367"/>
      <c r="AAS96" s="367"/>
      <c r="AAT96" s="367"/>
      <c r="AAU96" s="367"/>
      <c r="AAV96" s="367"/>
      <c r="AAW96" s="367"/>
      <c r="AAX96" s="367"/>
      <c r="AAY96" s="367"/>
      <c r="AAZ96" s="367"/>
      <c r="ABA96" s="367"/>
      <c r="ABB96" s="367"/>
      <c r="ABC96" s="367"/>
      <c r="ABD96" s="367"/>
      <c r="ABE96" s="367"/>
      <c r="ABF96" s="367"/>
      <c r="ABG96" s="367"/>
      <c r="ABH96" s="367"/>
      <c r="ABI96" s="367"/>
      <c r="ABJ96" s="367"/>
      <c r="ABK96" s="367"/>
      <c r="ABL96" s="367"/>
      <c r="ABM96" s="367"/>
      <c r="ABN96" s="367"/>
      <c r="ABO96" s="367"/>
      <c r="ABP96" s="367"/>
      <c r="ABQ96" s="367"/>
      <c r="ABR96" s="367"/>
      <c r="ABS96" s="367"/>
      <c r="ABT96" s="367"/>
      <c r="ABU96" s="367"/>
      <c r="ABV96" s="367"/>
      <c r="ABW96" s="367"/>
      <c r="ABX96" s="367"/>
      <c r="ABY96" s="367"/>
      <c r="ABZ96" s="367"/>
      <c r="ACA96" s="367"/>
      <c r="ACB96" s="367"/>
      <c r="ACC96" s="367"/>
      <c r="ACD96" s="367"/>
      <c r="ACE96" s="367"/>
      <c r="ACF96" s="367"/>
      <c r="ACG96" s="367"/>
      <c r="ACH96" s="367"/>
      <c r="ACI96" s="367"/>
      <c r="ACJ96" s="367"/>
      <c r="ACK96" s="367"/>
      <c r="ACL96" s="367"/>
      <c r="ACM96" s="367"/>
      <c r="ACN96" s="367"/>
      <c r="ACO96" s="367"/>
      <c r="ACP96" s="367"/>
      <c r="ACQ96" s="367"/>
      <c r="ACR96" s="367"/>
      <c r="ACS96" s="367"/>
      <c r="ACT96" s="367"/>
      <c r="ACU96" s="367"/>
      <c r="ACV96" s="367"/>
      <c r="ACW96" s="367"/>
      <c r="ACX96" s="367"/>
      <c r="ACY96" s="367"/>
      <c r="ACZ96" s="367"/>
      <c r="ADA96" s="367"/>
      <c r="ADB96" s="367"/>
      <c r="ADC96" s="367"/>
      <c r="ADD96" s="367"/>
      <c r="ADE96" s="367"/>
      <c r="ADF96" s="367"/>
      <c r="ADG96" s="367"/>
      <c r="ADH96" s="367"/>
      <c r="ADI96" s="367"/>
      <c r="ADJ96" s="367"/>
      <c r="ADK96" s="367"/>
      <c r="ADL96" s="367"/>
      <c r="ADM96" s="367"/>
      <c r="ADN96" s="367"/>
      <c r="ADO96" s="367"/>
      <c r="ADP96" s="367"/>
      <c r="ADQ96" s="367"/>
      <c r="ADR96" s="367"/>
      <c r="ADS96" s="367"/>
      <c r="ADT96" s="367"/>
      <c r="ADU96" s="367"/>
      <c r="ADV96" s="367"/>
      <c r="ADW96" s="367"/>
      <c r="ADX96" s="367"/>
      <c r="ADY96" s="367"/>
      <c r="ADZ96" s="367"/>
      <c r="AEA96" s="367"/>
      <c r="AEB96" s="367"/>
      <c r="AEC96" s="367"/>
      <c r="AED96" s="367"/>
      <c r="AEE96" s="367"/>
      <c r="AEF96" s="367"/>
      <c r="AEG96" s="367"/>
      <c r="AEH96" s="367"/>
      <c r="AEI96" s="367"/>
      <c r="AEJ96" s="367"/>
      <c r="AEK96" s="367"/>
      <c r="AEL96" s="367"/>
      <c r="AEM96" s="367"/>
      <c r="AEN96" s="367"/>
      <c r="AEO96" s="367"/>
      <c r="AEP96" s="367"/>
      <c r="AEQ96" s="367"/>
      <c r="AER96" s="367"/>
      <c r="AES96" s="367"/>
      <c r="AET96" s="367"/>
      <c r="AEU96" s="367"/>
      <c r="AEV96" s="367"/>
      <c r="AEW96" s="367"/>
      <c r="AEX96" s="367"/>
      <c r="AEY96" s="367"/>
      <c r="AEZ96" s="367"/>
      <c r="AFA96" s="367"/>
      <c r="AFB96" s="367"/>
      <c r="AFC96" s="367"/>
      <c r="AFD96" s="367"/>
      <c r="AFE96" s="367"/>
      <c r="AFF96" s="367"/>
      <c r="AFG96" s="367"/>
      <c r="AFH96" s="367"/>
      <c r="AFI96" s="367"/>
      <c r="AFJ96" s="367"/>
      <c r="AFK96" s="367"/>
      <c r="AFL96" s="367"/>
      <c r="AFM96" s="367"/>
      <c r="AFN96" s="367"/>
      <c r="AFO96" s="367"/>
      <c r="AFP96" s="367"/>
      <c r="AFQ96" s="367"/>
      <c r="AFR96" s="367"/>
      <c r="AFS96" s="367"/>
      <c r="AFT96" s="367"/>
      <c r="AFU96" s="367"/>
      <c r="AFV96" s="367"/>
      <c r="AFW96" s="367"/>
      <c r="AFX96" s="367"/>
      <c r="AFY96" s="367"/>
      <c r="AFZ96" s="367"/>
      <c r="AGA96" s="367"/>
      <c r="AGB96" s="367"/>
      <c r="AGC96" s="367"/>
      <c r="AGD96" s="367"/>
      <c r="AGE96" s="367"/>
      <c r="AGF96" s="367"/>
      <c r="AGG96" s="367"/>
      <c r="AGH96" s="367"/>
      <c r="AGI96" s="367"/>
      <c r="AGJ96" s="367"/>
      <c r="AGK96" s="367"/>
      <c r="AGL96" s="367"/>
      <c r="AGM96" s="367"/>
      <c r="AGN96" s="367"/>
      <c r="AGO96" s="367"/>
      <c r="AGP96" s="367"/>
      <c r="AGQ96" s="367"/>
      <c r="AGR96" s="367"/>
      <c r="AGS96" s="367"/>
      <c r="AGT96" s="367"/>
      <c r="AGU96" s="367"/>
      <c r="AGV96" s="367"/>
      <c r="AGW96" s="367"/>
      <c r="AGX96" s="367"/>
      <c r="AGY96" s="367"/>
      <c r="AGZ96" s="367"/>
      <c r="AHA96" s="367"/>
      <c r="AHB96" s="367"/>
      <c r="AHC96" s="367"/>
      <c r="AHD96" s="367"/>
      <c r="AHE96" s="367"/>
      <c r="AHF96" s="367"/>
      <c r="AHG96" s="367"/>
      <c r="AHH96" s="367"/>
      <c r="AHI96" s="367"/>
      <c r="AHJ96" s="367"/>
      <c r="AHK96" s="367"/>
      <c r="AHL96" s="367"/>
      <c r="AHM96" s="367"/>
      <c r="AHN96" s="367"/>
      <c r="AHO96" s="367"/>
      <c r="AHP96" s="367"/>
      <c r="AHQ96" s="367"/>
      <c r="AHR96" s="367"/>
      <c r="AHS96" s="367"/>
      <c r="AHT96" s="367"/>
      <c r="AHU96" s="367"/>
      <c r="AHV96" s="367"/>
      <c r="AHW96" s="367"/>
      <c r="AHX96" s="367"/>
      <c r="AHY96" s="367"/>
      <c r="AHZ96" s="367"/>
      <c r="AIA96" s="367"/>
      <c r="AIB96" s="367"/>
      <c r="AIC96" s="367"/>
      <c r="AID96" s="367"/>
      <c r="AIE96" s="367"/>
      <c r="AIF96" s="367"/>
      <c r="AIG96" s="367"/>
      <c r="AIH96" s="367"/>
      <c r="AII96" s="367"/>
      <c r="AIJ96" s="367"/>
      <c r="AIK96" s="367"/>
      <c r="AIL96" s="367"/>
      <c r="AIM96" s="367"/>
      <c r="AIN96" s="367"/>
      <c r="AIO96" s="367"/>
      <c r="AIP96" s="367"/>
      <c r="AIQ96" s="367"/>
      <c r="AIR96" s="367"/>
      <c r="AIS96" s="367"/>
      <c r="AIT96" s="367"/>
      <c r="AIU96" s="367"/>
      <c r="AIV96" s="367"/>
      <c r="AIW96" s="367"/>
      <c r="AIX96" s="367"/>
      <c r="AIY96" s="367"/>
      <c r="AIZ96" s="367"/>
      <c r="AJA96" s="367"/>
      <c r="AJB96" s="367"/>
      <c r="AJC96" s="367"/>
      <c r="AJD96" s="367"/>
      <c r="AJE96" s="367"/>
      <c r="AJF96" s="367"/>
      <c r="AJG96" s="367"/>
      <c r="AJH96" s="367"/>
      <c r="AJI96" s="367"/>
      <c r="AJJ96" s="367"/>
      <c r="AJK96" s="367"/>
      <c r="AJL96" s="367"/>
      <c r="AJM96" s="367"/>
      <c r="AJN96" s="367"/>
      <c r="AJO96" s="367"/>
      <c r="AJP96" s="367"/>
      <c r="AJQ96" s="367"/>
      <c r="AJR96" s="367"/>
      <c r="AJS96" s="367"/>
      <c r="AJT96" s="367"/>
      <c r="AJU96" s="367"/>
      <c r="AJV96" s="367"/>
      <c r="AJW96" s="367"/>
      <c r="AJX96" s="367"/>
      <c r="AJY96" s="367"/>
      <c r="AJZ96" s="367"/>
      <c r="AKA96" s="367"/>
      <c r="AKB96" s="367"/>
      <c r="AKC96" s="367"/>
      <c r="AKD96" s="367"/>
      <c r="AKE96" s="367"/>
      <c r="AKF96" s="367"/>
      <c r="AKG96" s="367"/>
      <c r="AKH96" s="367"/>
      <c r="AKI96" s="367"/>
      <c r="AKJ96" s="367"/>
      <c r="AKK96" s="367"/>
      <c r="AKL96" s="367"/>
      <c r="AKM96" s="367"/>
      <c r="AKN96" s="367"/>
      <c r="AKO96" s="367"/>
      <c r="AKP96" s="367"/>
      <c r="AKQ96" s="367"/>
      <c r="AKR96" s="367"/>
      <c r="AKS96" s="367"/>
      <c r="AKT96" s="367"/>
      <c r="AKU96" s="367"/>
      <c r="AKV96" s="367"/>
      <c r="AKW96" s="367"/>
      <c r="AKX96" s="367"/>
      <c r="AKY96" s="367"/>
      <c r="AKZ96" s="367"/>
      <c r="ALA96" s="367"/>
      <c r="ALB96" s="367"/>
      <c r="ALC96" s="367"/>
      <c r="ALD96" s="367"/>
      <c r="ALE96" s="367"/>
      <c r="ALF96" s="367"/>
      <c r="ALG96" s="367"/>
      <c r="ALH96" s="367"/>
      <c r="ALI96" s="367"/>
      <c r="ALJ96" s="367"/>
      <c r="ALK96" s="367"/>
      <c r="ALL96" s="367"/>
      <c r="ALM96" s="367"/>
      <c r="ALN96" s="367"/>
      <c r="ALO96" s="367"/>
      <c r="ALP96" s="367"/>
      <c r="ALQ96" s="367"/>
      <c r="ALR96" s="367"/>
      <c r="ALS96" s="367"/>
      <c r="ALT96" s="367"/>
      <c r="ALU96" s="367"/>
      <c r="ALV96" s="367"/>
      <c r="ALW96" s="367"/>
      <c r="ALX96" s="367"/>
      <c r="ALY96" s="367"/>
      <c r="ALZ96" s="367"/>
      <c r="AMA96" s="367"/>
      <c r="AMB96" s="367"/>
      <c r="AMC96" s="367"/>
      <c r="AMD96" s="367"/>
      <c r="AME96" s="367"/>
      <c r="AMF96" s="367"/>
      <c r="AMG96" s="367"/>
      <c r="AMH96" s="367"/>
      <c r="AMI96" s="367"/>
      <c r="AMJ96" s="367"/>
      <c r="AMK96" s="367"/>
      <c r="AML96" s="367"/>
      <c r="AMM96" s="367"/>
      <c r="AMN96" s="367"/>
      <c r="AMO96" s="367"/>
      <c r="AMP96" s="367"/>
      <c r="AMQ96" s="367"/>
      <c r="AMR96" s="367"/>
      <c r="AMS96" s="367"/>
      <c r="AMT96" s="367"/>
      <c r="AMU96" s="367"/>
      <c r="AMV96" s="367"/>
      <c r="AMW96" s="367"/>
      <c r="AMX96" s="367"/>
      <c r="AMY96" s="367"/>
      <c r="AMZ96" s="367"/>
      <c r="ANA96" s="367"/>
      <c r="ANB96" s="367"/>
      <c r="ANC96" s="367"/>
      <c r="AND96" s="367"/>
      <c r="ANE96" s="367"/>
      <c r="ANF96" s="367"/>
      <c r="ANG96" s="367"/>
      <c r="ANH96" s="367"/>
      <c r="ANI96" s="367"/>
      <c r="ANJ96" s="367"/>
      <c r="ANK96" s="367"/>
      <c r="ANL96" s="367"/>
      <c r="ANM96" s="367"/>
      <c r="ANN96" s="367"/>
      <c r="ANO96" s="367"/>
      <c r="ANP96" s="367"/>
      <c r="ANQ96" s="367"/>
      <c r="ANR96" s="367"/>
      <c r="ANS96" s="367"/>
      <c r="ANT96" s="367"/>
      <c r="ANU96" s="367"/>
      <c r="ANV96" s="367"/>
      <c r="ANW96" s="367"/>
      <c r="ANX96" s="367"/>
      <c r="ANY96" s="367"/>
      <c r="ANZ96" s="367"/>
      <c r="AOA96" s="367"/>
      <c r="AOB96" s="367"/>
      <c r="AOC96" s="367"/>
      <c r="AOD96" s="367"/>
      <c r="AOE96" s="367"/>
      <c r="AOF96" s="367"/>
      <c r="AOG96" s="367"/>
      <c r="AOH96" s="367"/>
      <c r="AOI96" s="367"/>
      <c r="AOJ96" s="367"/>
      <c r="AOK96" s="367"/>
      <c r="AOL96" s="367"/>
      <c r="AOM96" s="367"/>
      <c r="AON96" s="367"/>
      <c r="AOO96" s="367"/>
      <c r="AOP96" s="367"/>
      <c r="AOQ96" s="367"/>
      <c r="AOR96" s="367"/>
      <c r="AOS96" s="367"/>
      <c r="AOT96" s="367"/>
      <c r="AOU96" s="367"/>
      <c r="AOV96" s="367"/>
      <c r="AOW96" s="367"/>
      <c r="AOX96" s="367"/>
      <c r="AOY96" s="367"/>
      <c r="AOZ96" s="367"/>
      <c r="APA96" s="367"/>
      <c r="APB96" s="367"/>
      <c r="APC96" s="367"/>
      <c r="APD96" s="367"/>
      <c r="APE96" s="367"/>
      <c r="APF96" s="367"/>
      <c r="APG96" s="367"/>
      <c r="APH96" s="367"/>
      <c r="API96" s="367"/>
      <c r="APJ96" s="367"/>
      <c r="APK96" s="367"/>
      <c r="APL96" s="367"/>
      <c r="APM96" s="367"/>
      <c r="APN96" s="367"/>
      <c r="APO96" s="367"/>
      <c r="APP96" s="367"/>
      <c r="APQ96" s="367"/>
      <c r="APR96" s="367"/>
      <c r="APS96" s="367"/>
      <c r="APT96" s="367"/>
      <c r="APU96" s="367"/>
      <c r="APV96" s="367"/>
      <c r="APW96" s="367"/>
      <c r="APX96" s="367"/>
      <c r="APY96" s="367"/>
      <c r="APZ96" s="367"/>
      <c r="AQA96" s="367"/>
      <c r="AQB96" s="367"/>
      <c r="AQC96" s="367"/>
      <c r="AQD96" s="367"/>
      <c r="AQE96" s="367"/>
      <c r="AQF96" s="367"/>
      <c r="AQG96" s="367"/>
      <c r="AQH96" s="367"/>
      <c r="AQI96" s="367"/>
      <c r="AQJ96" s="367"/>
      <c r="AQK96" s="367"/>
      <c r="AQL96" s="367"/>
      <c r="AQM96" s="367"/>
      <c r="AQN96" s="367"/>
      <c r="AQO96" s="367"/>
      <c r="AQP96" s="367"/>
      <c r="AQQ96" s="367"/>
      <c r="AQR96" s="367"/>
      <c r="AQS96" s="367"/>
      <c r="AQT96" s="367"/>
      <c r="AQU96" s="367"/>
      <c r="AQV96" s="367"/>
      <c r="AQW96" s="367"/>
      <c r="AQX96" s="367"/>
      <c r="AQY96" s="367"/>
      <c r="AQZ96" s="367"/>
      <c r="ARA96" s="367"/>
      <c r="ARB96" s="367"/>
      <c r="ARC96" s="367"/>
      <c r="ARD96" s="367"/>
      <c r="ARE96" s="367"/>
      <c r="ARF96" s="367"/>
      <c r="ARG96" s="367"/>
      <c r="ARH96" s="367"/>
      <c r="ARI96" s="367"/>
      <c r="ARJ96" s="367"/>
      <c r="ARK96" s="367"/>
      <c r="ARL96" s="367"/>
      <c r="ARM96" s="367"/>
      <c r="ARN96" s="367"/>
      <c r="ARO96" s="367"/>
      <c r="ARP96" s="367"/>
      <c r="ARQ96" s="367"/>
      <c r="ARR96" s="367"/>
      <c r="ARS96" s="367"/>
      <c r="ART96" s="367"/>
      <c r="ARU96" s="367"/>
      <c r="ARV96" s="367"/>
      <c r="ARW96" s="367"/>
      <c r="ARX96" s="367"/>
      <c r="ARY96" s="367"/>
      <c r="ARZ96" s="367"/>
      <c r="ASA96" s="367"/>
      <c r="ASB96" s="367"/>
      <c r="ASC96" s="367"/>
      <c r="ASD96" s="367"/>
      <c r="ASE96" s="367"/>
      <c r="ASF96" s="367"/>
      <c r="ASG96" s="367"/>
      <c r="ASH96" s="367"/>
      <c r="ASI96" s="367"/>
      <c r="ASJ96" s="367"/>
      <c r="ASK96" s="367"/>
      <c r="ASL96" s="367"/>
      <c r="ASM96" s="367"/>
      <c r="ASN96" s="367"/>
      <c r="ASO96" s="367"/>
      <c r="ASP96" s="367"/>
      <c r="ASQ96" s="367"/>
      <c r="ASR96" s="367"/>
      <c r="ASS96" s="367"/>
      <c r="AST96" s="367"/>
      <c r="ASU96" s="367"/>
      <c r="ASV96" s="367"/>
      <c r="ASW96" s="367"/>
      <c r="ASX96" s="367"/>
      <c r="ASY96" s="367"/>
      <c r="ASZ96" s="367"/>
      <c r="ATA96" s="367"/>
      <c r="ATB96" s="367"/>
      <c r="ATC96" s="367"/>
      <c r="ATD96" s="367"/>
    </row>
    <row r="97" spans="1:1200" s="360" customFormat="1">
      <c r="A97" s="356">
        <v>8</v>
      </c>
      <c r="B97" s="356">
        <v>10</v>
      </c>
      <c r="C97" s="357" t="s">
        <v>1333</v>
      </c>
      <c r="D97" s="356">
        <v>2005</v>
      </c>
      <c r="E97" s="358" t="s">
        <v>1545</v>
      </c>
      <c r="F97" s="356" t="s">
        <v>1319</v>
      </c>
      <c r="G97" s="357"/>
      <c r="H97" s="357"/>
      <c r="I97" s="357"/>
      <c r="J97" s="357"/>
      <c r="K97" s="359" t="s">
        <v>1539</v>
      </c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367"/>
      <c r="BC97" s="367"/>
      <c r="BD97" s="367"/>
      <c r="BE97" s="367"/>
      <c r="BF97" s="367"/>
      <c r="BG97" s="367"/>
      <c r="BH97" s="367"/>
      <c r="BI97" s="367"/>
      <c r="BJ97" s="367"/>
      <c r="BK97" s="367"/>
      <c r="BL97" s="367"/>
      <c r="BM97" s="367"/>
      <c r="BN97" s="367"/>
      <c r="BO97" s="367"/>
      <c r="BP97" s="367"/>
      <c r="BQ97" s="367"/>
      <c r="BR97" s="367"/>
      <c r="BS97" s="367"/>
      <c r="BT97" s="367"/>
      <c r="BU97" s="367"/>
      <c r="BV97" s="367"/>
      <c r="BW97" s="367"/>
      <c r="BX97" s="367"/>
      <c r="BY97" s="367"/>
      <c r="BZ97" s="367"/>
      <c r="CA97" s="367"/>
      <c r="CB97" s="367"/>
      <c r="CC97" s="367"/>
      <c r="CD97" s="367"/>
      <c r="CE97" s="367"/>
      <c r="CF97" s="367"/>
      <c r="CG97" s="367"/>
      <c r="CH97" s="367"/>
      <c r="CI97" s="367"/>
      <c r="CJ97" s="367"/>
      <c r="CK97" s="367"/>
      <c r="CL97" s="367"/>
      <c r="CM97" s="367"/>
      <c r="CN97" s="367"/>
      <c r="CO97" s="367"/>
      <c r="CP97" s="367"/>
      <c r="CQ97" s="367"/>
      <c r="CR97" s="367"/>
      <c r="CS97" s="367"/>
      <c r="CT97" s="367"/>
      <c r="CU97" s="367"/>
      <c r="CV97" s="367"/>
      <c r="CW97" s="367"/>
      <c r="CX97" s="367"/>
      <c r="CY97" s="367"/>
      <c r="CZ97" s="367"/>
      <c r="DA97" s="367"/>
      <c r="DB97" s="367"/>
      <c r="DC97" s="367"/>
      <c r="DD97" s="367"/>
      <c r="DE97" s="367"/>
      <c r="DF97" s="367"/>
      <c r="DG97" s="367"/>
      <c r="DH97" s="367"/>
      <c r="DI97" s="367"/>
      <c r="DJ97" s="367"/>
      <c r="DK97" s="367"/>
      <c r="DL97" s="367"/>
      <c r="DM97" s="367"/>
      <c r="DN97" s="367"/>
      <c r="DO97" s="367"/>
      <c r="DP97" s="367"/>
      <c r="DQ97" s="367"/>
      <c r="DR97" s="367"/>
      <c r="DS97" s="367"/>
      <c r="DT97" s="367"/>
      <c r="DU97" s="367"/>
      <c r="DV97" s="367"/>
      <c r="DW97" s="367"/>
      <c r="DX97" s="367"/>
      <c r="DY97" s="367"/>
      <c r="DZ97" s="367"/>
      <c r="EA97" s="367"/>
      <c r="EB97" s="367"/>
      <c r="EC97" s="367"/>
      <c r="ED97" s="367"/>
      <c r="EE97" s="367"/>
      <c r="EF97" s="367"/>
      <c r="EG97" s="367"/>
      <c r="EH97" s="367"/>
      <c r="EI97" s="367"/>
      <c r="EJ97" s="367"/>
      <c r="EK97" s="367"/>
      <c r="EL97" s="367"/>
      <c r="EM97" s="367"/>
      <c r="EN97" s="367"/>
      <c r="EO97" s="367"/>
      <c r="EP97" s="367"/>
      <c r="EQ97" s="367"/>
      <c r="ER97" s="367"/>
      <c r="ES97" s="367"/>
      <c r="ET97" s="367"/>
      <c r="EU97" s="367"/>
      <c r="EV97" s="367"/>
      <c r="EW97" s="367"/>
      <c r="EX97" s="367"/>
      <c r="EY97" s="367"/>
      <c r="EZ97" s="367"/>
      <c r="FA97" s="367"/>
      <c r="FB97" s="367"/>
      <c r="FC97" s="367"/>
      <c r="FD97" s="367"/>
      <c r="FE97" s="367"/>
      <c r="FF97" s="367"/>
      <c r="FG97" s="367"/>
      <c r="FH97" s="367"/>
      <c r="FI97" s="367"/>
      <c r="FJ97" s="367"/>
      <c r="FK97" s="367"/>
      <c r="FL97" s="367"/>
      <c r="FM97" s="367"/>
      <c r="FN97" s="367"/>
      <c r="FO97" s="367"/>
      <c r="FP97" s="367"/>
      <c r="FQ97" s="367"/>
      <c r="FR97" s="367"/>
      <c r="FS97" s="367"/>
      <c r="FT97" s="367"/>
      <c r="FU97" s="367"/>
      <c r="FV97" s="367"/>
      <c r="FW97" s="367"/>
      <c r="FX97" s="367"/>
      <c r="FY97" s="367"/>
      <c r="FZ97" s="367"/>
      <c r="GA97" s="367"/>
      <c r="GB97" s="367"/>
      <c r="GC97" s="367"/>
      <c r="GD97" s="367"/>
      <c r="GE97" s="367"/>
      <c r="GF97" s="367"/>
      <c r="GG97" s="367"/>
      <c r="GH97" s="367"/>
      <c r="GI97" s="367"/>
      <c r="GJ97" s="367"/>
      <c r="GK97" s="367"/>
      <c r="GL97" s="367"/>
      <c r="GM97" s="367"/>
      <c r="GN97" s="367"/>
      <c r="GO97" s="367"/>
      <c r="GP97" s="367"/>
      <c r="GQ97" s="367"/>
      <c r="GR97" s="367"/>
      <c r="GS97" s="367"/>
      <c r="GT97" s="367"/>
      <c r="GU97" s="367"/>
      <c r="GV97" s="367"/>
      <c r="GW97" s="367"/>
      <c r="GX97" s="367"/>
      <c r="GY97" s="367"/>
      <c r="GZ97" s="367"/>
      <c r="HA97" s="367"/>
      <c r="HB97" s="367"/>
      <c r="HC97" s="367"/>
      <c r="HD97" s="367"/>
      <c r="HE97" s="367"/>
      <c r="HF97" s="367"/>
      <c r="HG97" s="367"/>
      <c r="HH97" s="367"/>
      <c r="HI97" s="367"/>
      <c r="HJ97" s="367"/>
      <c r="HK97" s="367"/>
      <c r="HL97" s="367"/>
      <c r="HM97" s="367"/>
      <c r="HN97" s="367"/>
      <c r="HO97" s="367"/>
      <c r="HP97" s="367"/>
      <c r="HQ97" s="367"/>
      <c r="HR97" s="367"/>
      <c r="HS97" s="367"/>
      <c r="HT97" s="367"/>
      <c r="HU97" s="367"/>
      <c r="HV97" s="367"/>
      <c r="HW97" s="367"/>
      <c r="HX97" s="367"/>
      <c r="HY97" s="367"/>
      <c r="HZ97" s="367"/>
      <c r="IA97" s="367"/>
      <c r="IB97" s="367"/>
      <c r="IC97" s="367"/>
      <c r="ID97" s="367"/>
      <c r="IE97" s="367"/>
      <c r="IF97" s="367"/>
      <c r="IG97" s="367"/>
      <c r="IH97" s="367"/>
      <c r="II97" s="367"/>
      <c r="IJ97" s="367"/>
      <c r="IK97" s="367"/>
      <c r="IL97" s="367"/>
      <c r="IM97" s="367"/>
      <c r="IN97" s="367"/>
      <c r="IO97" s="367"/>
      <c r="IP97" s="367"/>
      <c r="IQ97" s="367"/>
      <c r="IR97" s="367"/>
      <c r="IS97" s="367"/>
      <c r="IT97" s="367"/>
      <c r="IU97" s="367"/>
      <c r="IV97" s="367"/>
      <c r="IW97" s="367"/>
      <c r="IX97" s="367"/>
      <c r="IY97" s="367"/>
      <c r="IZ97" s="367"/>
      <c r="JA97" s="367"/>
      <c r="JB97" s="367"/>
      <c r="JC97" s="367"/>
      <c r="JD97" s="367"/>
      <c r="JE97" s="367"/>
      <c r="JF97" s="367"/>
      <c r="JG97" s="367"/>
      <c r="JH97" s="367"/>
      <c r="JI97" s="367"/>
      <c r="JJ97" s="367"/>
      <c r="JK97" s="367"/>
      <c r="JL97" s="367"/>
      <c r="JM97" s="367"/>
      <c r="JN97" s="367"/>
      <c r="JO97" s="367"/>
      <c r="JP97" s="367"/>
      <c r="JQ97" s="367"/>
      <c r="JR97" s="367"/>
      <c r="JS97" s="367"/>
      <c r="JT97" s="367"/>
      <c r="JU97" s="367"/>
      <c r="JV97" s="367"/>
      <c r="JW97" s="367"/>
      <c r="JX97" s="367"/>
      <c r="JY97" s="367"/>
      <c r="JZ97" s="367"/>
      <c r="KA97" s="367"/>
      <c r="KB97" s="367"/>
      <c r="KC97" s="367"/>
      <c r="KD97" s="367"/>
      <c r="KE97" s="367"/>
      <c r="KF97" s="367"/>
      <c r="KG97" s="367"/>
      <c r="KH97" s="367"/>
      <c r="KI97" s="367"/>
      <c r="KJ97" s="367"/>
      <c r="KK97" s="367"/>
      <c r="KL97" s="367"/>
      <c r="KM97" s="367"/>
      <c r="KN97" s="367"/>
      <c r="KO97" s="367"/>
      <c r="KP97" s="367"/>
      <c r="KQ97" s="367"/>
      <c r="KR97" s="367"/>
      <c r="KS97" s="367"/>
      <c r="KT97" s="367"/>
      <c r="KU97" s="367"/>
      <c r="KV97" s="367"/>
      <c r="KW97" s="367"/>
      <c r="KX97" s="367"/>
      <c r="KY97" s="367"/>
      <c r="KZ97" s="367"/>
      <c r="LA97" s="367"/>
      <c r="LB97" s="367"/>
      <c r="LC97" s="367"/>
      <c r="LD97" s="367"/>
      <c r="LE97" s="367"/>
      <c r="LF97" s="367"/>
      <c r="LG97" s="367"/>
      <c r="LH97" s="367"/>
      <c r="LI97" s="367"/>
      <c r="LJ97" s="367"/>
      <c r="LK97" s="367"/>
      <c r="LL97" s="367"/>
      <c r="LM97" s="367"/>
      <c r="LN97" s="367"/>
      <c r="LO97" s="367"/>
      <c r="LP97" s="367"/>
      <c r="LQ97" s="367"/>
      <c r="LR97" s="367"/>
      <c r="LS97" s="367"/>
      <c r="LT97" s="367"/>
      <c r="LU97" s="367"/>
      <c r="LV97" s="367"/>
      <c r="LW97" s="367"/>
      <c r="LX97" s="367"/>
      <c r="LY97" s="367"/>
      <c r="LZ97" s="367"/>
      <c r="MA97" s="367"/>
      <c r="MB97" s="367"/>
      <c r="MC97" s="367"/>
      <c r="MD97" s="367"/>
      <c r="ME97" s="367"/>
      <c r="MF97" s="367"/>
      <c r="MG97" s="367"/>
      <c r="MH97" s="367"/>
      <c r="MI97" s="367"/>
      <c r="MJ97" s="367"/>
      <c r="MK97" s="367"/>
      <c r="ML97" s="367"/>
      <c r="MM97" s="367"/>
      <c r="MN97" s="367"/>
      <c r="MO97" s="367"/>
      <c r="MP97" s="367"/>
      <c r="MQ97" s="367"/>
      <c r="MR97" s="367"/>
      <c r="MS97" s="367"/>
      <c r="MT97" s="367"/>
      <c r="MU97" s="367"/>
      <c r="MV97" s="367"/>
      <c r="MW97" s="367"/>
      <c r="MX97" s="367"/>
      <c r="MY97" s="367"/>
      <c r="MZ97" s="367"/>
      <c r="NA97" s="367"/>
      <c r="NB97" s="367"/>
      <c r="NC97" s="367"/>
      <c r="ND97" s="367"/>
      <c r="NE97" s="367"/>
      <c r="NF97" s="367"/>
      <c r="NG97" s="367"/>
      <c r="NH97" s="367"/>
      <c r="NI97" s="367"/>
      <c r="NJ97" s="367"/>
      <c r="NK97" s="367"/>
      <c r="NL97" s="367"/>
      <c r="NM97" s="367"/>
      <c r="NN97" s="367"/>
      <c r="NO97" s="367"/>
      <c r="NP97" s="367"/>
      <c r="NQ97" s="367"/>
      <c r="NR97" s="367"/>
      <c r="NS97" s="367"/>
      <c r="NT97" s="367"/>
      <c r="NU97" s="367"/>
      <c r="NV97" s="367"/>
      <c r="NW97" s="367"/>
      <c r="NX97" s="367"/>
      <c r="NY97" s="367"/>
      <c r="NZ97" s="367"/>
      <c r="OA97" s="367"/>
      <c r="OB97" s="367"/>
      <c r="OC97" s="367"/>
      <c r="OD97" s="367"/>
      <c r="OE97" s="367"/>
      <c r="OF97" s="367"/>
      <c r="OG97" s="367"/>
      <c r="OH97" s="367"/>
      <c r="OI97" s="367"/>
      <c r="OJ97" s="367"/>
      <c r="OK97" s="367"/>
      <c r="OL97" s="367"/>
      <c r="OM97" s="367"/>
      <c r="ON97" s="367"/>
      <c r="OO97" s="367"/>
      <c r="OP97" s="367"/>
      <c r="OQ97" s="367"/>
      <c r="OR97" s="367"/>
      <c r="OS97" s="367"/>
      <c r="OT97" s="367"/>
      <c r="OU97" s="367"/>
      <c r="OV97" s="367"/>
      <c r="OW97" s="367"/>
      <c r="OX97" s="367"/>
      <c r="OY97" s="367"/>
      <c r="OZ97" s="367"/>
      <c r="PA97" s="367"/>
      <c r="PB97" s="367"/>
      <c r="PC97" s="367"/>
      <c r="PD97" s="367"/>
      <c r="PE97" s="367"/>
      <c r="PF97" s="367"/>
      <c r="PG97" s="367"/>
      <c r="PH97" s="367"/>
      <c r="PI97" s="367"/>
      <c r="PJ97" s="367"/>
      <c r="PK97" s="367"/>
      <c r="PL97" s="367"/>
      <c r="PM97" s="367"/>
      <c r="PN97" s="367"/>
      <c r="PO97" s="367"/>
      <c r="PP97" s="367"/>
      <c r="PQ97" s="367"/>
      <c r="PR97" s="367"/>
      <c r="PS97" s="367"/>
      <c r="PT97" s="367"/>
      <c r="PU97" s="367"/>
      <c r="PV97" s="367"/>
      <c r="PW97" s="367"/>
      <c r="PX97" s="367"/>
      <c r="PY97" s="367"/>
      <c r="PZ97" s="367"/>
      <c r="QA97" s="367"/>
      <c r="QB97" s="367"/>
      <c r="QC97" s="367"/>
      <c r="QD97" s="367"/>
      <c r="QE97" s="367"/>
      <c r="QF97" s="367"/>
      <c r="QG97" s="367"/>
      <c r="QH97" s="367"/>
      <c r="QI97" s="367"/>
      <c r="QJ97" s="367"/>
      <c r="QK97" s="367"/>
      <c r="QL97" s="367"/>
      <c r="QM97" s="367"/>
      <c r="QN97" s="367"/>
      <c r="QO97" s="367"/>
      <c r="QP97" s="367"/>
      <c r="QQ97" s="367"/>
      <c r="QR97" s="367"/>
      <c r="QS97" s="367"/>
      <c r="QT97" s="367"/>
      <c r="QU97" s="367"/>
      <c r="QV97" s="367"/>
      <c r="QW97" s="367"/>
      <c r="QX97" s="367"/>
      <c r="QY97" s="367"/>
      <c r="QZ97" s="367"/>
      <c r="RA97" s="367"/>
      <c r="RB97" s="367"/>
      <c r="RC97" s="367"/>
      <c r="RD97" s="367"/>
      <c r="RE97" s="367"/>
      <c r="RF97" s="367"/>
      <c r="RG97" s="367"/>
      <c r="RH97" s="367"/>
      <c r="RI97" s="367"/>
      <c r="RJ97" s="367"/>
      <c r="RK97" s="367"/>
      <c r="RL97" s="367"/>
      <c r="RM97" s="367"/>
      <c r="RN97" s="367"/>
      <c r="RO97" s="367"/>
      <c r="RP97" s="367"/>
      <c r="RQ97" s="367"/>
      <c r="RR97" s="367"/>
      <c r="RS97" s="367"/>
      <c r="RT97" s="367"/>
      <c r="RU97" s="367"/>
      <c r="RV97" s="367"/>
      <c r="RW97" s="367"/>
      <c r="RX97" s="367"/>
      <c r="RY97" s="367"/>
      <c r="RZ97" s="367"/>
      <c r="SA97" s="367"/>
      <c r="SB97" s="367"/>
      <c r="SC97" s="367"/>
      <c r="SD97" s="367"/>
      <c r="SE97" s="367"/>
      <c r="SF97" s="367"/>
      <c r="SG97" s="367"/>
      <c r="SH97" s="367"/>
      <c r="SI97" s="367"/>
      <c r="SJ97" s="367"/>
      <c r="SK97" s="367"/>
      <c r="SL97" s="367"/>
      <c r="SM97" s="367"/>
      <c r="SN97" s="367"/>
      <c r="SO97" s="367"/>
      <c r="SP97" s="367"/>
      <c r="SQ97" s="367"/>
      <c r="SR97" s="367"/>
      <c r="SS97" s="367"/>
      <c r="ST97" s="367"/>
      <c r="SU97" s="367"/>
      <c r="SV97" s="367"/>
      <c r="SW97" s="367"/>
      <c r="SX97" s="367"/>
      <c r="SY97" s="367"/>
      <c r="SZ97" s="367"/>
      <c r="TA97" s="367"/>
      <c r="TB97" s="367"/>
      <c r="TC97" s="367"/>
      <c r="TD97" s="367"/>
      <c r="TE97" s="367"/>
      <c r="TF97" s="367"/>
      <c r="TG97" s="367"/>
      <c r="TH97" s="367"/>
      <c r="TI97" s="367"/>
      <c r="TJ97" s="367"/>
      <c r="TK97" s="367"/>
      <c r="TL97" s="367"/>
      <c r="TM97" s="367"/>
      <c r="TN97" s="367"/>
      <c r="TO97" s="367"/>
      <c r="TP97" s="367"/>
      <c r="TQ97" s="367"/>
      <c r="TR97" s="367"/>
      <c r="TS97" s="367"/>
      <c r="TT97" s="367"/>
      <c r="TU97" s="367"/>
      <c r="TV97" s="367"/>
      <c r="TW97" s="367"/>
      <c r="TX97" s="367"/>
      <c r="TY97" s="367"/>
      <c r="TZ97" s="367"/>
      <c r="UA97" s="367"/>
      <c r="UB97" s="367"/>
      <c r="UC97" s="367"/>
      <c r="UD97" s="367"/>
      <c r="UE97" s="367"/>
      <c r="UF97" s="367"/>
      <c r="UG97" s="367"/>
      <c r="UH97" s="367"/>
      <c r="UI97" s="367"/>
      <c r="UJ97" s="367"/>
      <c r="UK97" s="367"/>
      <c r="UL97" s="367"/>
      <c r="UM97" s="367"/>
      <c r="UN97" s="367"/>
      <c r="UO97" s="367"/>
      <c r="UP97" s="367"/>
      <c r="UQ97" s="367"/>
      <c r="UR97" s="367"/>
      <c r="US97" s="367"/>
      <c r="UT97" s="367"/>
      <c r="UU97" s="367"/>
      <c r="UV97" s="367"/>
      <c r="UW97" s="367"/>
      <c r="UX97" s="367"/>
      <c r="UY97" s="367"/>
      <c r="UZ97" s="367"/>
      <c r="VA97" s="367"/>
      <c r="VB97" s="367"/>
      <c r="VC97" s="367"/>
      <c r="VD97" s="367"/>
      <c r="VE97" s="367"/>
      <c r="VF97" s="367"/>
      <c r="VG97" s="367"/>
      <c r="VH97" s="367"/>
      <c r="VI97" s="367"/>
      <c r="VJ97" s="367"/>
      <c r="VK97" s="367"/>
      <c r="VL97" s="367"/>
      <c r="VM97" s="367"/>
      <c r="VN97" s="367"/>
      <c r="VO97" s="367"/>
      <c r="VP97" s="367"/>
      <c r="VQ97" s="367"/>
      <c r="VR97" s="367"/>
      <c r="VS97" s="367"/>
      <c r="VT97" s="367"/>
      <c r="VU97" s="367"/>
      <c r="VV97" s="367"/>
      <c r="VW97" s="367"/>
      <c r="VX97" s="367"/>
      <c r="VY97" s="367"/>
      <c r="VZ97" s="367"/>
      <c r="WA97" s="367"/>
      <c r="WB97" s="367"/>
      <c r="WC97" s="367"/>
      <c r="WD97" s="367"/>
      <c r="WE97" s="367"/>
      <c r="WF97" s="367"/>
      <c r="WG97" s="367"/>
      <c r="WH97" s="367"/>
      <c r="WI97" s="367"/>
      <c r="WJ97" s="367"/>
      <c r="WK97" s="367"/>
      <c r="WL97" s="367"/>
      <c r="WM97" s="367"/>
      <c r="WN97" s="367"/>
      <c r="WO97" s="367"/>
      <c r="WP97" s="367"/>
      <c r="WQ97" s="367"/>
      <c r="WR97" s="367"/>
      <c r="WS97" s="367"/>
      <c r="WT97" s="367"/>
      <c r="WU97" s="367"/>
      <c r="WV97" s="367"/>
      <c r="WW97" s="367"/>
      <c r="WX97" s="367"/>
      <c r="WY97" s="367"/>
      <c r="WZ97" s="367"/>
      <c r="XA97" s="367"/>
      <c r="XB97" s="367"/>
      <c r="XC97" s="367"/>
      <c r="XD97" s="367"/>
      <c r="XE97" s="367"/>
      <c r="XF97" s="367"/>
      <c r="XG97" s="367"/>
      <c r="XH97" s="367"/>
      <c r="XI97" s="367"/>
      <c r="XJ97" s="367"/>
      <c r="XK97" s="367"/>
      <c r="XL97" s="367"/>
      <c r="XM97" s="367"/>
      <c r="XN97" s="367"/>
      <c r="XO97" s="367"/>
      <c r="XP97" s="367"/>
      <c r="XQ97" s="367"/>
      <c r="XR97" s="367"/>
      <c r="XS97" s="367"/>
      <c r="XT97" s="367"/>
      <c r="XU97" s="367"/>
      <c r="XV97" s="367"/>
      <c r="XW97" s="367"/>
      <c r="XX97" s="367"/>
      <c r="XY97" s="367"/>
      <c r="XZ97" s="367"/>
      <c r="YA97" s="367"/>
      <c r="YB97" s="367"/>
      <c r="YC97" s="367"/>
      <c r="YD97" s="367"/>
      <c r="YE97" s="367"/>
      <c r="YF97" s="367"/>
      <c r="YG97" s="367"/>
      <c r="YH97" s="367"/>
      <c r="YI97" s="367"/>
      <c r="YJ97" s="367"/>
      <c r="YK97" s="367"/>
      <c r="YL97" s="367"/>
      <c r="YM97" s="367"/>
      <c r="YN97" s="367"/>
      <c r="YO97" s="367"/>
      <c r="YP97" s="367"/>
      <c r="YQ97" s="367"/>
      <c r="YR97" s="367"/>
      <c r="YS97" s="367"/>
      <c r="YT97" s="367"/>
      <c r="YU97" s="367"/>
      <c r="YV97" s="367"/>
      <c r="YW97" s="367"/>
      <c r="YX97" s="367"/>
      <c r="YY97" s="367"/>
      <c r="YZ97" s="367"/>
      <c r="ZA97" s="367"/>
      <c r="ZB97" s="367"/>
      <c r="ZC97" s="367"/>
      <c r="ZD97" s="367"/>
      <c r="ZE97" s="367"/>
      <c r="ZF97" s="367"/>
      <c r="ZG97" s="367"/>
      <c r="ZH97" s="367"/>
      <c r="ZI97" s="367"/>
      <c r="ZJ97" s="367"/>
      <c r="ZK97" s="367"/>
      <c r="ZL97" s="367"/>
      <c r="ZM97" s="367"/>
      <c r="ZN97" s="367"/>
      <c r="ZO97" s="367"/>
      <c r="ZP97" s="367"/>
      <c r="ZQ97" s="367"/>
      <c r="ZR97" s="367"/>
      <c r="ZS97" s="367"/>
      <c r="ZT97" s="367"/>
      <c r="ZU97" s="367"/>
      <c r="ZV97" s="367"/>
      <c r="ZW97" s="367"/>
      <c r="ZX97" s="367"/>
      <c r="ZY97" s="367"/>
      <c r="ZZ97" s="367"/>
      <c r="AAA97" s="367"/>
      <c r="AAB97" s="367"/>
      <c r="AAC97" s="367"/>
      <c r="AAD97" s="367"/>
      <c r="AAE97" s="367"/>
      <c r="AAF97" s="367"/>
      <c r="AAG97" s="367"/>
      <c r="AAH97" s="367"/>
      <c r="AAI97" s="367"/>
      <c r="AAJ97" s="367"/>
      <c r="AAK97" s="367"/>
      <c r="AAL97" s="367"/>
      <c r="AAM97" s="367"/>
      <c r="AAN97" s="367"/>
      <c r="AAO97" s="367"/>
      <c r="AAP97" s="367"/>
      <c r="AAQ97" s="367"/>
      <c r="AAR97" s="367"/>
      <c r="AAS97" s="367"/>
      <c r="AAT97" s="367"/>
      <c r="AAU97" s="367"/>
      <c r="AAV97" s="367"/>
      <c r="AAW97" s="367"/>
      <c r="AAX97" s="367"/>
      <c r="AAY97" s="367"/>
      <c r="AAZ97" s="367"/>
      <c r="ABA97" s="367"/>
      <c r="ABB97" s="367"/>
      <c r="ABC97" s="367"/>
      <c r="ABD97" s="367"/>
      <c r="ABE97" s="367"/>
      <c r="ABF97" s="367"/>
      <c r="ABG97" s="367"/>
      <c r="ABH97" s="367"/>
      <c r="ABI97" s="367"/>
      <c r="ABJ97" s="367"/>
      <c r="ABK97" s="367"/>
      <c r="ABL97" s="367"/>
      <c r="ABM97" s="367"/>
      <c r="ABN97" s="367"/>
      <c r="ABO97" s="367"/>
      <c r="ABP97" s="367"/>
      <c r="ABQ97" s="367"/>
      <c r="ABR97" s="367"/>
      <c r="ABS97" s="367"/>
      <c r="ABT97" s="367"/>
      <c r="ABU97" s="367"/>
      <c r="ABV97" s="367"/>
      <c r="ABW97" s="367"/>
      <c r="ABX97" s="367"/>
      <c r="ABY97" s="367"/>
      <c r="ABZ97" s="367"/>
      <c r="ACA97" s="367"/>
      <c r="ACB97" s="367"/>
      <c r="ACC97" s="367"/>
      <c r="ACD97" s="367"/>
      <c r="ACE97" s="367"/>
      <c r="ACF97" s="367"/>
      <c r="ACG97" s="367"/>
      <c r="ACH97" s="367"/>
      <c r="ACI97" s="367"/>
      <c r="ACJ97" s="367"/>
      <c r="ACK97" s="367"/>
      <c r="ACL97" s="367"/>
      <c r="ACM97" s="367"/>
      <c r="ACN97" s="367"/>
      <c r="ACO97" s="367"/>
      <c r="ACP97" s="367"/>
      <c r="ACQ97" s="367"/>
      <c r="ACR97" s="367"/>
      <c r="ACS97" s="367"/>
      <c r="ACT97" s="367"/>
      <c r="ACU97" s="367"/>
      <c r="ACV97" s="367"/>
      <c r="ACW97" s="367"/>
      <c r="ACX97" s="367"/>
      <c r="ACY97" s="367"/>
      <c r="ACZ97" s="367"/>
      <c r="ADA97" s="367"/>
      <c r="ADB97" s="367"/>
      <c r="ADC97" s="367"/>
      <c r="ADD97" s="367"/>
      <c r="ADE97" s="367"/>
      <c r="ADF97" s="367"/>
      <c r="ADG97" s="367"/>
      <c r="ADH97" s="367"/>
      <c r="ADI97" s="367"/>
      <c r="ADJ97" s="367"/>
      <c r="ADK97" s="367"/>
      <c r="ADL97" s="367"/>
      <c r="ADM97" s="367"/>
      <c r="ADN97" s="367"/>
      <c r="ADO97" s="367"/>
      <c r="ADP97" s="367"/>
      <c r="ADQ97" s="367"/>
      <c r="ADR97" s="367"/>
      <c r="ADS97" s="367"/>
      <c r="ADT97" s="367"/>
      <c r="ADU97" s="367"/>
      <c r="ADV97" s="367"/>
      <c r="ADW97" s="367"/>
      <c r="ADX97" s="367"/>
      <c r="ADY97" s="367"/>
      <c r="ADZ97" s="367"/>
      <c r="AEA97" s="367"/>
      <c r="AEB97" s="367"/>
      <c r="AEC97" s="367"/>
      <c r="AED97" s="367"/>
      <c r="AEE97" s="367"/>
      <c r="AEF97" s="367"/>
      <c r="AEG97" s="367"/>
      <c r="AEH97" s="367"/>
      <c r="AEI97" s="367"/>
      <c r="AEJ97" s="367"/>
      <c r="AEK97" s="367"/>
      <c r="AEL97" s="367"/>
      <c r="AEM97" s="367"/>
      <c r="AEN97" s="367"/>
      <c r="AEO97" s="367"/>
      <c r="AEP97" s="367"/>
      <c r="AEQ97" s="367"/>
      <c r="AER97" s="367"/>
      <c r="AES97" s="367"/>
      <c r="AET97" s="367"/>
      <c r="AEU97" s="367"/>
      <c r="AEV97" s="367"/>
      <c r="AEW97" s="367"/>
      <c r="AEX97" s="367"/>
      <c r="AEY97" s="367"/>
      <c r="AEZ97" s="367"/>
      <c r="AFA97" s="367"/>
      <c r="AFB97" s="367"/>
      <c r="AFC97" s="367"/>
      <c r="AFD97" s="367"/>
      <c r="AFE97" s="367"/>
      <c r="AFF97" s="367"/>
      <c r="AFG97" s="367"/>
      <c r="AFH97" s="367"/>
      <c r="AFI97" s="367"/>
      <c r="AFJ97" s="367"/>
      <c r="AFK97" s="367"/>
      <c r="AFL97" s="367"/>
      <c r="AFM97" s="367"/>
      <c r="AFN97" s="367"/>
      <c r="AFO97" s="367"/>
      <c r="AFP97" s="367"/>
      <c r="AFQ97" s="367"/>
      <c r="AFR97" s="367"/>
      <c r="AFS97" s="367"/>
      <c r="AFT97" s="367"/>
      <c r="AFU97" s="367"/>
      <c r="AFV97" s="367"/>
      <c r="AFW97" s="367"/>
      <c r="AFX97" s="367"/>
      <c r="AFY97" s="367"/>
      <c r="AFZ97" s="367"/>
      <c r="AGA97" s="367"/>
      <c r="AGB97" s="367"/>
      <c r="AGC97" s="367"/>
      <c r="AGD97" s="367"/>
      <c r="AGE97" s="367"/>
      <c r="AGF97" s="367"/>
      <c r="AGG97" s="367"/>
      <c r="AGH97" s="367"/>
      <c r="AGI97" s="367"/>
      <c r="AGJ97" s="367"/>
      <c r="AGK97" s="367"/>
      <c r="AGL97" s="367"/>
      <c r="AGM97" s="367"/>
      <c r="AGN97" s="367"/>
      <c r="AGO97" s="367"/>
      <c r="AGP97" s="367"/>
      <c r="AGQ97" s="367"/>
      <c r="AGR97" s="367"/>
      <c r="AGS97" s="367"/>
      <c r="AGT97" s="367"/>
      <c r="AGU97" s="367"/>
      <c r="AGV97" s="367"/>
      <c r="AGW97" s="367"/>
      <c r="AGX97" s="367"/>
      <c r="AGY97" s="367"/>
      <c r="AGZ97" s="367"/>
      <c r="AHA97" s="367"/>
      <c r="AHB97" s="367"/>
      <c r="AHC97" s="367"/>
      <c r="AHD97" s="367"/>
      <c r="AHE97" s="367"/>
      <c r="AHF97" s="367"/>
      <c r="AHG97" s="367"/>
      <c r="AHH97" s="367"/>
      <c r="AHI97" s="367"/>
      <c r="AHJ97" s="367"/>
      <c r="AHK97" s="367"/>
      <c r="AHL97" s="367"/>
      <c r="AHM97" s="367"/>
      <c r="AHN97" s="367"/>
      <c r="AHO97" s="367"/>
      <c r="AHP97" s="367"/>
      <c r="AHQ97" s="367"/>
      <c r="AHR97" s="367"/>
      <c r="AHS97" s="367"/>
      <c r="AHT97" s="367"/>
      <c r="AHU97" s="367"/>
      <c r="AHV97" s="367"/>
      <c r="AHW97" s="367"/>
      <c r="AHX97" s="367"/>
      <c r="AHY97" s="367"/>
      <c r="AHZ97" s="367"/>
      <c r="AIA97" s="367"/>
      <c r="AIB97" s="367"/>
      <c r="AIC97" s="367"/>
      <c r="AID97" s="367"/>
      <c r="AIE97" s="367"/>
      <c r="AIF97" s="367"/>
      <c r="AIG97" s="367"/>
      <c r="AIH97" s="367"/>
      <c r="AII97" s="367"/>
      <c r="AIJ97" s="367"/>
      <c r="AIK97" s="367"/>
      <c r="AIL97" s="367"/>
      <c r="AIM97" s="367"/>
      <c r="AIN97" s="367"/>
      <c r="AIO97" s="367"/>
      <c r="AIP97" s="367"/>
      <c r="AIQ97" s="367"/>
      <c r="AIR97" s="367"/>
      <c r="AIS97" s="367"/>
      <c r="AIT97" s="367"/>
      <c r="AIU97" s="367"/>
      <c r="AIV97" s="367"/>
      <c r="AIW97" s="367"/>
      <c r="AIX97" s="367"/>
      <c r="AIY97" s="367"/>
      <c r="AIZ97" s="367"/>
      <c r="AJA97" s="367"/>
      <c r="AJB97" s="367"/>
      <c r="AJC97" s="367"/>
      <c r="AJD97" s="367"/>
      <c r="AJE97" s="367"/>
      <c r="AJF97" s="367"/>
      <c r="AJG97" s="367"/>
      <c r="AJH97" s="367"/>
      <c r="AJI97" s="367"/>
      <c r="AJJ97" s="367"/>
      <c r="AJK97" s="367"/>
      <c r="AJL97" s="367"/>
      <c r="AJM97" s="367"/>
      <c r="AJN97" s="367"/>
      <c r="AJO97" s="367"/>
      <c r="AJP97" s="367"/>
      <c r="AJQ97" s="367"/>
      <c r="AJR97" s="367"/>
      <c r="AJS97" s="367"/>
      <c r="AJT97" s="367"/>
      <c r="AJU97" s="367"/>
      <c r="AJV97" s="367"/>
      <c r="AJW97" s="367"/>
      <c r="AJX97" s="367"/>
      <c r="AJY97" s="367"/>
      <c r="AJZ97" s="367"/>
      <c r="AKA97" s="367"/>
      <c r="AKB97" s="367"/>
      <c r="AKC97" s="367"/>
      <c r="AKD97" s="367"/>
      <c r="AKE97" s="367"/>
      <c r="AKF97" s="367"/>
      <c r="AKG97" s="367"/>
      <c r="AKH97" s="367"/>
      <c r="AKI97" s="367"/>
      <c r="AKJ97" s="367"/>
      <c r="AKK97" s="367"/>
      <c r="AKL97" s="367"/>
      <c r="AKM97" s="367"/>
      <c r="AKN97" s="367"/>
      <c r="AKO97" s="367"/>
      <c r="AKP97" s="367"/>
      <c r="AKQ97" s="367"/>
      <c r="AKR97" s="367"/>
      <c r="AKS97" s="367"/>
      <c r="AKT97" s="367"/>
      <c r="AKU97" s="367"/>
      <c r="AKV97" s="367"/>
      <c r="AKW97" s="367"/>
      <c r="AKX97" s="367"/>
      <c r="AKY97" s="367"/>
      <c r="AKZ97" s="367"/>
      <c r="ALA97" s="367"/>
      <c r="ALB97" s="367"/>
      <c r="ALC97" s="367"/>
      <c r="ALD97" s="367"/>
      <c r="ALE97" s="367"/>
      <c r="ALF97" s="367"/>
      <c r="ALG97" s="367"/>
      <c r="ALH97" s="367"/>
      <c r="ALI97" s="367"/>
      <c r="ALJ97" s="367"/>
      <c r="ALK97" s="367"/>
      <c r="ALL97" s="367"/>
      <c r="ALM97" s="367"/>
      <c r="ALN97" s="367"/>
      <c r="ALO97" s="367"/>
      <c r="ALP97" s="367"/>
      <c r="ALQ97" s="367"/>
      <c r="ALR97" s="367"/>
      <c r="ALS97" s="367"/>
      <c r="ALT97" s="367"/>
      <c r="ALU97" s="367"/>
      <c r="ALV97" s="367"/>
      <c r="ALW97" s="367"/>
      <c r="ALX97" s="367"/>
      <c r="ALY97" s="367"/>
      <c r="ALZ97" s="367"/>
      <c r="AMA97" s="367"/>
      <c r="AMB97" s="367"/>
      <c r="AMC97" s="367"/>
      <c r="AMD97" s="367"/>
      <c r="AME97" s="367"/>
      <c r="AMF97" s="367"/>
      <c r="AMG97" s="367"/>
      <c r="AMH97" s="367"/>
      <c r="AMI97" s="367"/>
      <c r="AMJ97" s="367"/>
      <c r="AMK97" s="367"/>
      <c r="AML97" s="367"/>
      <c r="AMM97" s="367"/>
      <c r="AMN97" s="367"/>
      <c r="AMO97" s="367"/>
      <c r="AMP97" s="367"/>
      <c r="AMQ97" s="367"/>
      <c r="AMR97" s="367"/>
      <c r="AMS97" s="367"/>
      <c r="AMT97" s="367"/>
      <c r="AMU97" s="367"/>
      <c r="AMV97" s="367"/>
      <c r="AMW97" s="367"/>
      <c r="AMX97" s="367"/>
      <c r="AMY97" s="367"/>
      <c r="AMZ97" s="367"/>
      <c r="ANA97" s="367"/>
      <c r="ANB97" s="367"/>
      <c r="ANC97" s="367"/>
      <c r="AND97" s="367"/>
      <c r="ANE97" s="367"/>
      <c r="ANF97" s="367"/>
      <c r="ANG97" s="367"/>
      <c r="ANH97" s="367"/>
      <c r="ANI97" s="367"/>
      <c r="ANJ97" s="367"/>
      <c r="ANK97" s="367"/>
      <c r="ANL97" s="367"/>
      <c r="ANM97" s="367"/>
      <c r="ANN97" s="367"/>
      <c r="ANO97" s="367"/>
      <c r="ANP97" s="367"/>
      <c r="ANQ97" s="367"/>
      <c r="ANR97" s="367"/>
      <c r="ANS97" s="367"/>
      <c r="ANT97" s="367"/>
      <c r="ANU97" s="367"/>
      <c r="ANV97" s="367"/>
      <c r="ANW97" s="367"/>
      <c r="ANX97" s="367"/>
      <c r="ANY97" s="367"/>
      <c r="ANZ97" s="367"/>
      <c r="AOA97" s="367"/>
      <c r="AOB97" s="367"/>
      <c r="AOC97" s="367"/>
      <c r="AOD97" s="367"/>
      <c r="AOE97" s="367"/>
      <c r="AOF97" s="367"/>
      <c r="AOG97" s="367"/>
      <c r="AOH97" s="367"/>
      <c r="AOI97" s="367"/>
      <c r="AOJ97" s="367"/>
      <c r="AOK97" s="367"/>
      <c r="AOL97" s="367"/>
      <c r="AOM97" s="367"/>
      <c r="AON97" s="367"/>
      <c r="AOO97" s="367"/>
      <c r="AOP97" s="367"/>
      <c r="AOQ97" s="367"/>
      <c r="AOR97" s="367"/>
      <c r="AOS97" s="367"/>
      <c r="AOT97" s="367"/>
      <c r="AOU97" s="367"/>
      <c r="AOV97" s="367"/>
      <c r="AOW97" s="367"/>
      <c r="AOX97" s="367"/>
      <c r="AOY97" s="367"/>
      <c r="AOZ97" s="367"/>
      <c r="APA97" s="367"/>
      <c r="APB97" s="367"/>
      <c r="APC97" s="367"/>
      <c r="APD97" s="367"/>
      <c r="APE97" s="367"/>
      <c r="APF97" s="367"/>
      <c r="APG97" s="367"/>
      <c r="APH97" s="367"/>
      <c r="API97" s="367"/>
      <c r="APJ97" s="367"/>
      <c r="APK97" s="367"/>
      <c r="APL97" s="367"/>
      <c r="APM97" s="367"/>
      <c r="APN97" s="367"/>
      <c r="APO97" s="367"/>
      <c r="APP97" s="367"/>
      <c r="APQ97" s="367"/>
      <c r="APR97" s="367"/>
      <c r="APS97" s="367"/>
      <c r="APT97" s="367"/>
      <c r="APU97" s="367"/>
      <c r="APV97" s="367"/>
      <c r="APW97" s="367"/>
      <c r="APX97" s="367"/>
      <c r="APY97" s="367"/>
      <c r="APZ97" s="367"/>
      <c r="AQA97" s="367"/>
      <c r="AQB97" s="367"/>
      <c r="AQC97" s="367"/>
      <c r="AQD97" s="367"/>
      <c r="AQE97" s="367"/>
      <c r="AQF97" s="367"/>
      <c r="AQG97" s="367"/>
      <c r="AQH97" s="367"/>
      <c r="AQI97" s="367"/>
      <c r="AQJ97" s="367"/>
      <c r="AQK97" s="367"/>
      <c r="AQL97" s="367"/>
      <c r="AQM97" s="367"/>
      <c r="AQN97" s="367"/>
      <c r="AQO97" s="367"/>
      <c r="AQP97" s="367"/>
      <c r="AQQ97" s="367"/>
      <c r="AQR97" s="367"/>
      <c r="AQS97" s="367"/>
      <c r="AQT97" s="367"/>
      <c r="AQU97" s="367"/>
      <c r="AQV97" s="367"/>
      <c r="AQW97" s="367"/>
      <c r="AQX97" s="367"/>
      <c r="AQY97" s="367"/>
      <c r="AQZ97" s="367"/>
      <c r="ARA97" s="367"/>
      <c r="ARB97" s="367"/>
      <c r="ARC97" s="367"/>
      <c r="ARD97" s="367"/>
      <c r="ARE97" s="367"/>
      <c r="ARF97" s="367"/>
      <c r="ARG97" s="367"/>
      <c r="ARH97" s="367"/>
      <c r="ARI97" s="367"/>
      <c r="ARJ97" s="367"/>
      <c r="ARK97" s="367"/>
      <c r="ARL97" s="367"/>
      <c r="ARM97" s="367"/>
      <c r="ARN97" s="367"/>
      <c r="ARO97" s="367"/>
      <c r="ARP97" s="367"/>
      <c r="ARQ97" s="367"/>
      <c r="ARR97" s="367"/>
      <c r="ARS97" s="367"/>
      <c r="ART97" s="367"/>
      <c r="ARU97" s="367"/>
      <c r="ARV97" s="367"/>
      <c r="ARW97" s="367"/>
      <c r="ARX97" s="367"/>
      <c r="ARY97" s="367"/>
      <c r="ARZ97" s="367"/>
      <c r="ASA97" s="367"/>
      <c r="ASB97" s="367"/>
      <c r="ASC97" s="367"/>
      <c r="ASD97" s="367"/>
      <c r="ASE97" s="367"/>
      <c r="ASF97" s="367"/>
      <c r="ASG97" s="367"/>
      <c r="ASH97" s="367"/>
      <c r="ASI97" s="367"/>
      <c r="ASJ97" s="367"/>
      <c r="ASK97" s="367"/>
      <c r="ASL97" s="367"/>
      <c r="ASM97" s="367"/>
      <c r="ASN97" s="367"/>
      <c r="ASO97" s="367"/>
      <c r="ASP97" s="367"/>
      <c r="ASQ97" s="367"/>
      <c r="ASR97" s="367"/>
      <c r="ASS97" s="367"/>
      <c r="AST97" s="367"/>
      <c r="ASU97" s="367"/>
      <c r="ASV97" s="367"/>
      <c r="ASW97" s="367"/>
      <c r="ASX97" s="367"/>
      <c r="ASY97" s="367"/>
      <c r="ASZ97" s="367"/>
      <c r="ATA97" s="367"/>
      <c r="ATB97" s="367"/>
      <c r="ATC97" s="367"/>
      <c r="ATD97" s="367"/>
    </row>
    <row r="98" spans="1:1200" s="360" customFormat="1">
      <c r="A98" s="356">
        <v>8</v>
      </c>
      <c r="B98" s="356">
        <v>13</v>
      </c>
      <c r="C98" s="357" t="s">
        <v>1542</v>
      </c>
      <c r="D98" s="356">
        <v>2005</v>
      </c>
      <c r="E98" s="358" t="s">
        <v>1461</v>
      </c>
      <c r="F98" s="356" t="s">
        <v>1331</v>
      </c>
      <c r="G98" s="357" t="s">
        <v>1425</v>
      </c>
      <c r="H98" s="357" t="s">
        <v>101</v>
      </c>
      <c r="I98" s="357" t="e">
        <f>VLOOKUP(G98,Příjmení!$A$1:$B$999,2,FALSE)</f>
        <v>#N/A</v>
      </c>
      <c r="J98" s="357" t="str">
        <f>VLOOKUP(H98,Jména!$A$1:$B$997,2,FALSE)</f>
        <v>Kateřině</v>
      </c>
      <c r="K98" s="359" t="s">
        <v>1539</v>
      </c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7"/>
      <c r="BC98" s="367"/>
      <c r="BD98" s="367"/>
      <c r="BE98" s="367"/>
      <c r="BF98" s="367"/>
      <c r="BG98" s="367"/>
      <c r="BH98" s="367"/>
      <c r="BI98" s="367"/>
      <c r="BJ98" s="367"/>
      <c r="BK98" s="367"/>
      <c r="BL98" s="367"/>
      <c r="BM98" s="367"/>
      <c r="BN98" s="367"/>
      <c r="BO98" s="367"/>
      <c r="BP98" s="367"/>
      <c r="BQ98" s="367"/>
      <c r="BR98" s="367"/>
      <c r="BS98" s="367"/>
      <c r="BT98" s="367"/>
      <c r="BU98" s="367"/>
      <c r="BV98" s="367"/>
      <c r="BW98" s="367"/>
      <c r="BX98" s="367"/>
      <c r="BY98" s="367"/>
      <c r="BZ98" s="367"/>
      <c r="CA98" s="367"/>
      <c r="CB98" s="367"/>
      <c r="CC98" s="367"/>
      <c r="CD98" s="367"/>
      <c r="CE98" s="367"/>
      <c r="CF98" s="367"/>
      <c r="CG98" s="367"/>
      <c r="CH98" s="367"/>
      <c r="CI98" s="367"/>
      <c r="CJ98" s="367"/>
      <c r="CK98" s="367"/>
      <c r="CL98" s="367"/>
      <c r="CM98" s="367"/>
      <c r="CN98" s="367"/>
      <c r="CO98" s="367"/>
      <c r="CP98" s="367"/>
      <c r="CQ98" s="367"/>
      <c r="CR98" s="367"/>
      <c r="CS98" s="367"/>
      <c r="CT98" s="367"/>
      <c r="CU98" s="367"/>
      <c r="CV98" s="367"/>
      <c r="CW98" s="367"/>
      <c r="CX98" s="367"/>
      <c r="CY98" s="367"/>
      <c r="CZ98" s="367"/>
      <c r="DA98" s="367"/>
      <c r="DB98" s="367"/>
      <c r="DC98" s="367"/>
      <c r="DD98" s="367"/>
      <c r="DE98" s="367"/>
      <c r="DF98" s="367"/>
      <c r="DG98" s="367"/>
      <c r="DH98" s="367"/>
      <c r="DI98" s="367"/>
      <c r="DJ98" s="367"/>
      <c r="DK98" s="367"/>
      <c r="DL98" s="367"/>
      <c r="DM98" s="367"/>
      <c r="DN98" s="367"/>
      <c r="DO98" s="367"/>
      <c r="DP98" s="367"/>
      <c r="DQ98" s="367"/>
      <c r="DR98" s="367"/>
      <c r="DS98" s="367"/>
      <c r="DT98" s="367"/>
      <c r="DU98" s="367"/>
      <c r="DV98" s="367"/>
      <c r="DW98" s="367"/>
      <c r="DX98" s="367"/>
      <c r="DY98" s="367"/>
      <c r="DZ98" s="367"/>
      <c r="EA98" s="367"/>
      <c r="EB98" s="367"/>
      <c r="EC98" s="367"/>
      <c r="ED98" s="367"/>
      <c r="EE98" s="367"/>
      <c r="EF98" s="367"/>
      <c r="EG98" s="367"/>
      <c r="EH98" s="367"/>
      <c r="EI98" s="367"/>
      <c r="EJ98" s="367"/>
      <c r="EK98" s="367"/>
      <c r="EL98" s="367"/>
      <c r="EM98" s="367"/>
      <c r="EN98" s="367"/>
      <c r="EO98" s="367"/>
      <c r="EP98" s="367"/>
      <c r="EQ98" s="367"/>
      <c r="ER98" s="367"/>
      <c r="ES98" s="367"/>
      <c r="ET98" s="367"/>
      <c r="EU98" s="367"/>
      <c r="EV98" s="367"/>
      <c r="EW98" s="367"/>
      <c r="EX98" s="367"/>
      <c r="EY98" s="367"/>
      <c r="EZ98" s="367"/>
      <c r="FA98" s="367"/>
      <c r="FB98" s="367"/>
      <c r="FC98" s="367"/>
      <c r="FD98" s="367"/>
      <c r="FE98" s="367"/>
      <c r="FF98" s="367"/>
      <c r="FG98" s="367"/>
      <c r="FH98" s="367"/>
      <c r="FI98" s="367"/>
      <c r="FJ98" s="367"/>
      <c r="FK98" s="367"/>
      <c r="FL98" s="367"/>
      <c r="FM98" s="367"/>
      <c r="FN98" s="367"/>
      <c r="FO98" s="367"/>
      <c r="FP98" s="367"/>
      <c r="FQ98" s="367"/>
      <c r="FR98" s="367"/>
      <c r="FS98" s="367"/>
      <c r="FT98" s="367"/>
      <c r="FU98" s="367"/>
      <c r="FV98" s="367"/>
      <c r="FW98" s="367"/>
      <c r="FX98" s="367"/>
      <c r="FY98" s="367"/>
      <c r="FZ98" s="367"/>
      <c r="GA98" s="367"/>
      <c r="GB98" s="367"/>
      <c r="GC98" s="367"/>
      <c r="GD98" s="367"/>
      <c r="GE98" s="367"/>
      <c r="GF98" s="367"/>
      <c r="GG98" s="367"/>
      <c r="GH98" s="367"/>
      <c r="GI98" s="367"/>
      <c r="GJ98" s="367"/>
      <c r="GK98" s="367"/>
      <c r="GL98" s="367"/>
      <c r="GM98" s="367"/>
      <c r="GN98" s="367"/>
      <c r="GO98" s="367"/>
      <c r="GP98" s="367"/>
      <c r="GQ98" s="367"/>
      <c r="GR98" s="367"/>
      <c r="GS98" s="367"/>
      <c r="GT98" s="367"/>
      <c r="GU98" s="367"/>
      <c r="GV98" s="367"/>
      <c r="GW98" s="367"/>
      <c r="GX98" s="367"/>
      <c r="GY98" s="367"/>
      <c r="GZ98" s="367"/>
      <c r="HA98" s="367"/>
      <c r="HB98" s="367"/>
      <c r="HC98" s="367"/>
      <c r="HD98" s="367"/>
      <c r="HE98" s="367"/>
      <c r="HF98" s="367"/>
      <c r="HG98" s="367"/>
      <c r="HH98" s="367"/>
      <c r="HI98" s="367"/>
      <c r="HJ98" s="367"/>
      <c r="HK98" s="367"/>
      <c r="HL98" s="367"/>
      <c r="HM98" s="367"/>
      <c r="HN98" s="367"/>
      <c r="HO98" s="367"/>
      <c r="HP98" s="367"/>
      <c r="HQ98" s="367"/>
      <c r="HR98" s="367"/>
      <c r="HS98" s="367"/>
      <c r="HT98" s="367"/>
      <c r="HU98" s="367"/>
      <c r="HV98" s="367"/>
      <c r="HW98" s="367"/>
      <c r="HX98" s="367"/>
      <c r="HY98" s="367"/>
      <c r="HZ98" s="367"/>
      <c r="IA98" s="367"/>
      <c r="IB98" s="367"/>
      <c r="IC98" s="367"/>
      <c r="ID98" s="367"/>
      <c r="IE98" s="367"/>
      <c r="IF98" s="367"/>
      <c r="IG98" s="367"/>
      <c r="IH98" s="367"/>
      <c r="II98" s="367"/>
      <c r="IJ98" s="367"/>
      <c r="IK98" s="367"/>
      <c r="IL98" s="367"/>
      <c r="IM98" s="367"/>
      <c r="IN98" s="367"/>
      <c r="IO98" s="367"/>
      <c r="IP98" s="367"/>
      <c r="IQ98" s="367"/>
      <c r="IR98" s="367"/>
      <c r="IS98" s="367"/>
      <c r="IT98" s="367"/>
      <c r="IU98" s="367"/>
      <c r="IV98" s="367"/>
      <c r="IW98" s="367"/>
      <c r="IX98" s="367"/>
      <c r="IY98" s="367"/>
      <c r="IZ98" s="367"/>
      <c r="JA98" s="367"/>
      <c r="JB98" s="367"/>
      <c r="JC98" s="367"/>
      <c r="JD98" s="367"/>
      <c r="JE98" s="367"/>
      <c r="JF98" s="367"/>
      <c r="JG98" s="367"/>
      <c r="JH98" s="367"/>
      <c r="JI98" s="367"/>
      <c r="JJ98" s="367"/>
      <c r="JK98" s="367"/>
      <c r="JL98" s="367"/>
      <c r="JM98" s="367"/>
      <c r="JN98" s="367"/>
      <c r="JO98" s="367"/>
      <c r="JP98" s="367"/>
      <c r="JQ98" s="367"/>
      <c r="JR98" s="367"/>
      <c r="JS98" s="367"/>
      <c r="JT98" s="367"/>
      <c r="JU98" s="367"/>
      <c r="JV98" s="367"/>
      <c r="JW98" s="367"/>
      <c r="JX98" s="367"/>
      <c r="JY98" s="367"/>
      <c r="JZ98" s="367"/>
      <c r="KA98" s="367"/>
      <c r="KB98" s="367"/>
      <c r="KC98" s="367"/>
      <c r="KD98" s="367"/>
      <c r="KE98" s="367"/>
      <c r="KF98" s="367"/>
      <c r="KG98" s="367"/>
      <c r="KH98" s="367"/>
      <c r="KI98" s="367"/>
      <c r="KJ98" s="367"/>
      <c r="KK98" s="367"/>
      <c r="KL98" s="367"/>
      <c r="KM98" s="367"/>
      <c r="KN98" s="367"/>
      <c r="KO98" s="367"/>
      <c r="KP98" s="367"/>
      <c r="KQ98" s="367"/>
      <c r="KR98" s="367"/>
      <c r="KS98" s="367"/>
      <c r="KT98" s="367"/>
      <c r="KU98" s="367"/>
      <c r="KV98" s="367"/>
      <c r="KW98" s="367"/>
      <c r="KX98" s="367"/>
      <c r="KY98" s="367"/>
      <c r="KZ98" s="367"/>
      <c r="LA98" s="367"/>
      <c r="LB98" s="367"/>
      <c r="LC98" s="367"/>
      <c r="LD98" s="367"/>
      <c r="LE98" s="367"/>
      <c r="LF98" s="367"/>
      <c r="LG98" s="367"/>
      <c r="LH98" s="367"/>
      <c r="LI98" s="367"/>
      <c r="LJ98" s="367"/>
      <c r="LK98" s="367"/>
      <c r="LL98" s="367"/>
      <c r="LM98" s="367"/>
      <c r="LN98" s="367"/>
      <c r="LO98" s="367"/>
      <c r="LP98" s="367"/>
      <c r="LQ98" s="367"/>
      <c r="LR98" s="367"/>
      <c r="LS98" s="367"/>
      <c r="LT98" s="367"/>
      <c r="LU98" s="367"/>
      <c r="LV98" s="367"/>
      <c r="LW98" s="367"/>
      <c r="LX98" s="367"/>
      <c r="LY98" s="367"/>
      <c r="LZ98" s="367"/>
      <c r="MA98" s="367"/>
      <c r="MB98" s="367"/>
      <c r="MC98" s="367"/>
      <c r="MD98" s="367"/>
      <c r="ME98" s="367"/>
      <c r="MF98" s="367"/>
      <c r="MG98" s="367"/>
      <c r="MH98" s="367"/>
      <c r="MI98" s="367"/>
      <c r="MJ98" s="367"/>
      <c r="MK98" s="367"/>
      <c r="ML98" s="367"/>
      <c r="MM98" s="367"/>
      <c r="MN98" s="367"/>
      <c r="MO98" s="367"/>
      <c r="MP98" s="367"/>
      <c r="MQ98" s="367"/>
      <c r="MR98" s="367"/>
      <c r="MS98" s="367"/>
      <c r="MT98" s="367"/>
      <c r="MU98" s="367"/>
      <c r="MV98" s="367"/>
      <c r="MW98" s="367"/>
      <c r="MX98" s="367"/>
      <c r="MY98" s="367"/>
      <c r="MZ98" s="367"/>
      <c r="NA98" s="367"/>
      <c r="NB98" s="367"/>
      <c r="NC98" s="367"/>
      <c r="ND98" s="367"/>
      <c r="NE98" s="367"/>
      <c r="NF98" s="367"/>
      <c r="NG98" s="367"/>
      <c r="NH98" s="367"/>
      <c r="NI98" s="367"/>
      <c r="NJ98" s="367"/>
      <c r="NK98" s="367"/>
      <c r="NL98" s="367"/>
      <c r="NM98" s="367"/>
      <c r="NN98" s="367"/>
      <c r="NO98" s="367"/>
      <c r="NP98" s="367"/>
      <c r="NQ98" s="367"/>
      <c r="NR98" s="367"/>
      <c r="NS98" s="367"/>
      <c r="NT98" s="367"/>
      <c r="NU98" s="367"/>
      <c r="NV98" s="367"/>
      <c r="NW98" s="367"/>
      <c r="NX98" s="367"/>
      <c r="NY98" s="367"/>
      <c r="NZ98" s="367"/>
      <c r="OA98" s="367"/>
      <c r="OB98" s="367"/>
      <c r="OC98" s="367"/>
      <c r="OD98" s="367"/>
      <c r="OE98" s="367"/>
      <c r="OF98" s="367"/>
      <c r="OG98" s="367"/>
      <c r="OH98" s="367"/>
      <c r="OI98" s="367"/>
      <c r="OJ98" s="367"/>
      <c r="OK98" s="367"/>
      <c r="OL98" s="367"/>
      <c r="OM98" s="367"/>
      <c r="ON98" s="367"/>
      <c r="OO98" s="367"/>
      <c r="OP98" s="367"/>
      <c r="OQ98" s="367"/>
      <c r="OR98" s="367"/>
      <c r="OS98" s="367"/>
      <c r="OT98" s="367"/>
      <c r="OU98" s="367"/>
      <c r="OV98" s="367"/>
      <c r="OW98" s="367"/>
      <c r="OX98" s="367"/>
      <c r="OY98" s="367"/>
      <c r="OZ98" s="367"/>
      <c r="PA98" s="367"/>
      <c r="PB98" s="367"/>
      <c r="PC98" s="367"/>
      <c r="PD98" s="367"/>
      <c r="PE98" s="367"/>
      <c r="PF98" s="367"/>
      <c r="PG98" s="367"/>
      <c r="PH98" s="367"/>
      <c r="PI98" s="367"/>
      <c r="PJ98" s="367"/>
      <c r="PK98" s="367"/>
      <c r="PL98" s="367"/>
      <c r="PM98" s="367"/>
      <c r="PN98" s="367"/>
      <c r="PO98" s="367"/>
      <c r="PP98" s="367"/>
      <c r="PQ98" s="367"/>
      <c r="PR98" s="367"/>
      <c r="PS98" s="367"/>
      <c r="PT98" s="367"/>
      <c r="PU98" s="367"/>
      <c r="PV98" s="367"/>
      <c r="PW98" s="367"/>
      <c r="PX98" s="367"/>
      <c r="PY98" s="367"/>
      <c r="PZ98" s="367"/>
      <c r="QA98" s="367"/>
      <c r="QB98" s="367"/>
      <c r="QC98" s="367"/>
      <c r="QD98" s="367"/>
      <c r="QE98" s="367"/>
      <c r="QF98" s="367"/>
      <c r="QG98" s="367"/>
      <c r="QH98" s="367"/>
      <c r="QI98" s="367"/>
      <c r="QJ98" s="367"/>
      <c r="QK98" s="367"/>
      <c r="QL98" s="367"/>
      <c r="QM98" s="367"/>
      <c r="QN98" s="367"/>
      <c r="QO98" s="367"/>
      <c r="QP98" s="367"/>
      <c r="QQ98" s="367"/>
      <c r="QR98" s="367"/>
      <c r="QS98" s="367"/>
      <c r="QT98" s="367"/>
      <c r="QU98" s="367"/>
      <c r="QV98" s="367"/>
      <c r="QW98" s="367"/>
      <c r="QX98" s="367"/>
      <c r="QY98" s="367"/>
      <c r="QZ98" s="367"/>
      <c r="RA98" s="367"/>
      <c r="RB98" s="367"/>
      <c r="RC98" s="367"/>
      <c r="RD98" s="367"/>
      <c r="RE98" s="367"/>
      <c r="RF98" s="367"/>
      <c r="RG98" s="367"/>
      <c r="RH98" s="367"/>
      <c r="RI98" s="367"/>
      <c r="RJ98" s="367"/>
      <c r="RK98" s="367"/>
      <c r="RL98" s="367"/>
      <c r="RM98" s="367"/>
      <c r="RN98" s="367"/>
      <c r="RO98" s="367"/>
      <c r="RP98" s="367"/>
      <c r="RQ98" s="367"/>
      <c r="RR98" s="367"/>
      <c r="RS98" s="367"/>
      <c r="RT98" s="367"/>
      <c r="RU98" s="367"/>
      <c r="RV98" s="367"/>
      <c r="RW98" s="367"/>
      <c r="RX98" s="367"/>
      <c r="RY98" s="367"/>
      <c r="RZ98" s="367"/>
      <c r="SA98" s="367"/>
      <c r="SB98" s="367"/>
      <c r="SC98" s="367"/>
      <c r="SD98" s="367"/>
      <c r="SE98" s="367"/>
      <c r="SF98" s="367"/>
      <c r="SG98" s="367"/>
      <c r="SH98" s="367"/>
      <c r="SI98" s="367"/>
      <c r="SJ98" s="367"/>
      <c r="SK98" s="367"/>
      <c r="SL98" s="367"/>
      <c r="SM98" s="367"/>
      <c r="SN98" s="367"/>
      <c r="SO98" s="367"/>
      <c r="SP98" s="367"/>
      <c r="SQ98" s="367"/>
      <c r="SR98" s="367"/>
      <c r="SS98" s="367"/>
      <c r="ST98" s="367"/>
      <c r="SU98" s="367"/>
      <c r="SV98" s="367"/>
      <c r="SW98" s="367"/>
      <c r="SX98" s="367"/>
      <c r="SY98" s="367"/>
      <c r="SZ98" s="367"/>
      <c r="TA98" s="367"/>
      <c r="TB98" s="367"/>
      <c r="TC98" s="367"/>
      <c r="TD98" s="367"/>
      <c r="TE98" s="367"/>
      <c r="TF98" s="367"/>
      <c r="TG98" s="367"/>
      <c r="TH98" s="367"/>
      <c r="TI98" s="367"/>
      <c r="TJ98" s="367"/>
      <c r="TK98" s="367"/>
      <c r="TL98" s="367"/>
      <c r="TM98" s="367"/>
      <c r="TN98" s="367"/>
      <c r="TO98" s="367"/>
      <c r="TP98" s="367"/>
      <c r="TQ98" s="367"/>
      <c r="TR98" s="367"/>
      <c r="TS98" s="367"/>
      <c r="TT98" s="367"/>
      <c r="TU98" s="367"/>
      <c r="TV98" s="367"/>
      <c r="TW98" s="367"/>
      <c r="TX98" s="367"/>
      <c r="TY98" s="367"/>
      <c r="TZ98" s="367"/>
      <c r="UA98" s="367"/>
      <c r="UB98" s="367"/>
      <c r="UC98" s="367"/>
      <c r="UD98" s="367"/>
      <c r="UE98" s="367"/>
      <c r="UF98" s="367"/>
      <c r="UG98" s="367"/>
      <c r="UH98" s="367"/>
      <c r="UI98" s="367"/>
      <c r="UJ98" s="367"/>
      <c r="UK98" s="367"/>
      <c r="UL98" s="367"/>
      <c r="UM98" s="367"/>
      <c r="UN98" s="367"/>
      <c r="UO98" s="367"/>
      <c r="UP98" s="367"/>
      <c r="UQ98" s="367"/>
      <c r="UR98" s="367"/>
      <c r="US98" s="367"/>
      <c r="UT98" s="367"/>
      <c r="UU98" s="367"/>
      <c r="UV98" s="367"/>
      <c r="UW98" s="367"/>
      <c r="UX98" s="367"/>
      <c r="UY98" s="367"/>
      <c r="UZ98" s="367"/>
      <c r="VA98" s="367"/>
      <c r="VB98" s="367"/>
      <c r="VC98" s="367"/>
      <c r="VD98" s="367"/>
      <c r="VE98" s="367"/>
      <c r="VF98" s="367"/>
      <c r="VG98" s="367"/>
      <c r="VH98" s="367"/>
      <c r="VI98" s="367"/>
      <c r="VJ98" s="367"/>
      <c r="VK98" s="367"/>
      <c r="VL98" s="367"/>
      <c r="VM98" s="367"/>
      <c r="VN98" s="367"/>
      <c r="VO98" s="367"/>
      <c r="VP98" s="367"/>
      <c r="VQ98" s="367"/>
      <c r="VR98" s="367"/>
      <c r="VS98" s="367"/>
      <c r="VT98" s="367"/>
      <c r="VU98" s="367"/>
      <c r="VV98" s="367"/>
      <c r="VW98" s="367"/>
      <c r="VX98" s="367"/>
      <c r="VY98" s="367"/>
      <c r="VZ98" s="367"/>
      <c r="WA98" s="367"/>
      <c r="WB98" s="367"/>
      <c r="WC98" s="367"/>
      <c r="WD98" s="367"/>
      <c r="WE98" s="367"/>
      <c r="WF98" s="367"/>
      <c r="WG98" s="367"/>
      <c r="WH98" s="367"/>
      <c r="WI98" s="367"/>
      <c r="WJ98" s="367"/>
      <c r="WK98" s="367"/>
      <c r="WL98" s="367"/>
      <c r="WM98" s="367"/>
      <c r="WN98" s="367"/>
      <c r="WO98" s="367"/>
      <c r="WP98" s="367"/>
      <c r="WQ98" s="367"/>
      <c r="WR98" s="367"/>
      <c r="WS98" s="367"/>
      <c r="WT98" s="367"/>
      <c r="WU98" s="367"/>
      <c r="WV98" s="367"/>
      <c r="WW98" s="367"/>
      <c r="WX98" s="367"/>
      <c r="WY98" s="367"/>
      <c r="WZ98" s="367"/>
      <c r="XA98" s="367"/>
      <c r="XB98" s="367"/>
      <c r="XC98" s="367"/>
      <c r="XD98" s="367"/>
      <c r="XE98" s="367"/>
      <c r="XF98" s="367"/>
      <c r="XG98" s="367"/>
      <c r="XH98" s="367"/>
      <c r="XI98" s="367"/>
      <c r="XJ98" s="367"/>
      <c r="XK98" s="367"/>
      <c r="XL98" s="367"/>
      <c r="XM98" s="367"/>
      <c r="XN98" s="367"/>
      <c r="XO98" s="367"/>
      <c r="XP98" s="367"/>
      <c r="XQ98" s="367"/>
      <c r="XR98" s="367"/>
      <c r="XS98" s="367"/>
      <c r="XT98" s="367"/>
      <c r="XU98" s="367"/>
      <c r="XV98" s="367"/>
      <c r="XW98" s="367"/>
      <c r="XX98" s="367"/>
      <c r="XY98" s="367"/>
      <c r="XZ98" s="367"/>
      <c r="YA98" s="367"/>
      <c r="YB98" s="367"/>
      <c r="YC98" s="367"/>
      <c r="YD98" s="367"/>
      <c r="YE98" s="367"/>
      <c r="YF98" s="367"/>
      <c r="YG98" s="367"/>
      <c r="YH98" s="367"/>
      <c r="YI98" s="367"/>
      <c r="YJ98" s="367"/>
      <c r="YK98" s="367"/>
      <c r="YL98" s="367"/>
      <c r="YM98" s="367"/>
      <c r="YN98" s="367"/>
      <c r="YO98" s="367"/>
      <c r="YP98" s="367"/>
      <c r="YQ98" s="367"/>
      <c r="YR98" s="367"/>
      <c r="YS98" s="367"/>
      <c r="YT98" s="367"/>
      <c r="YU98" s="367"/>
      <c r="YV98" s="367"/>
      <c r="YW98" s="367"/>
      <c r="YX98" s="367"/>
      <c r="YY98" s="367"/>
      <c r="YZ98" s="367"/>
      <c r="ZA98" s="367"/>
      <c r="ZB98" s="367"/>
      <c r="ZC98" s="367"/>
      <c r="ZD98" s="367"/>
      <c r="ZE98" s="367"/>
      <c r="ZF98" s="367"/>
      <c r="ZG98" s="367"/>
      <c r="ZH98" s="367"/>
      <c r="ZI98" s="367"/>
      <c r="ZJ98" s="367"/>
      <c r="ZK98" s="367"/>
      <c r="ZL98" s="367"/>
      <c r="ZM98" s="367"/>
      <c r="ZN98" s="367"/>
      <c r="ZO98" s="367"/>
      <c r="ZP98" s="367"/>
      <c r="ZQ98" s="367"/>
      <c r="ZR98" s="367"/>
      <c r="ZS98" s="367"/>
      <c r="ZT98" s="367"/>
      <c r="ZU98" s="367"/>
      <c r="ZV98" s="367"/>
      <c r="ZW98" s="367"/>
      <c r="ZX98" s="367"/>
      <c r="ZY98" s="367"/>
      <c r="ZZ98" s="367"/>
      <c r="AAA98" s="367"/>
      <c r="AAB98" s="367"/>
      <c r="AAC98" s="367"/>
      <c r="AAD98" s="367"/>
      <c r="AAE98" s="367"/>
      <c r="AAF98" s="367"/>
      <c r="AAG98" s="367"/>
      <c r="AAH98" s="367"/>
      <c r="AAI98" s="367"/>
      <c r="AAJ98" s="367"/>
      <c r="AAK98" s="367"/>
      <c r="AAL98" s="367"/>
      <c r="AAM98" s="367"/>
      <c r="AAN98" s="367"/>
      <c r="AAO98" s="367"/>
      <c r="AAP98" s="367"/>
      <c r="AAQ98" s="367"/>
      <c r="AAR98" s="367"/>
      <c r="AAS98" s="367"/>
      <c r="AAT98" s="367"/>
      <c r="AAU98" s="367"/>
      <c r="AAV98" s="367"/>
      <c r="AAW98" s="367"/>
      <c r="AAX98" s="367"/>
      <c r="AAY98" s="367"/>
      <c r="AAZ98" s="367"/>
      <c r="ABA98" s="367"/>
      <c r="ABB98" s="367"/>
      <c r="ABC98" s="367"/>
      <c r="ABD98" s="367"/>
      <c r="ABE98" s="367"/>
      <c r="ABF98" s="367"/>
      <c r="ABG98" s="367"/>
      <c r="ABH98" s="367"/>
      <c r="ABI98" s="367"/>
      <c r="ABJ98" s="367"/>
      <c r="ABK98" s="367"/>
      <c r="ABL98" s="367"/>
      <c r="ABM98" s="367"/>
      <c r="ABN98" s="367"/>
      <c r="ABO98" s="367"/>
      <c r="ABP98" s="367"/>
      <c r="ABQ98" s="367"/>
      <c r="ABR98" s="367"/>
      <c r="ABS98" s="367"/>
      <c r="ABT98" s="367"/>
      <c r="ABU98" s="367"/>
      <c r="ABV98" s="367"/>
      <c r="ABW98" s="367"/>
      <c r="ABX98" s="367"/>
      <c r="ABY98" s="367"/>
      <c r="ABZ98" s="367"/>
      <c r="ACA98" s="367"/>
      <c r="ACB98" s="367"/>
      <c r="ACC98" s="367"/>
      <c r="ACD98" s="367"/>
      <c r="ACE98" s="367"/>
      <c r="ACF98" s="367"/>
      <c r="ACG98" s="367"/>
      <c r="ACH98" s="367"/>
      <c r="ACI98" s="367"/>
      <c r="ACJ98" s="367"/>
      <c r="ACK98" s="367"/>
      <c r="ACL98" s="367"/>
      <c r="ACM98" s="367"/>
      <c r="ACN98" s="367"/>
      <c r="ACO98" s="367"/>
      <c r="ACP98" s="367"/>
      <c r="ACQ98" s="367"/>
      <c r="ACR98" s="367"/>
      <c r="ACS98" s="367"/>
      <c r="ACT98" s="367"/>
      <c r="ACU98" s="367"/>
      <c r="ACV98" s="367"/>
      <c r="ACW98" s="367"/>
      <c r="ACX98" s="367"/>
      <c r="ACY98" s="367"/>
      <c r="ACZ98" s="367"/>
      <c r="ADA98" s="367"/>
      <c r="ADB98" s="367"/>
      <c r="ADC98" s="367"/>
      <c r="ADD98" s="367"/>
      <c r="ADE98" s="367"/>
      <c r="ADF98" s="367"/>
      <c r="ADG98" s="367"/>
      <c r="ADH98" s="367"/>
      <c r="ADI98" s="367"/>
      <c r="ADJ98" s="367"/>
      <c r="ADK98" s="367"/>
      <c r="ADL98" s="367"/>
      <c r="ADM98" s="367"/>
      <c r="ADN98" s="367"/>
      <c r="ADO98" s="367"/>
      <c r="ADP98" s="367"/>
      <c r="ADQ98" s="367"/>
      <c r="ADR98" s="367"/>
      <c r="ADS98" s="367"/>
      <c r="ADT98" s="367"/>
      <c r="ADU98" s="367"/>
      <c r="ADV98" s="367"/>
      <c r="ADW98" s="367"/>
      <c r="ADX98" s="367"/>
      <c r="ADY98" s="367"/>
      <c r="ADZ98" s="367"/>
      <c r="AEA98" s="367"/>
      <c r="AEB98" s="367"/>
      <c r="AEC98" s="367"/>
      <c r="AED98" s="367"/>
      <c r="AEE98" s="367"/>
      <c r="AEF98" s="367"/>
      <c r="AEG98" s="367"/>
      <c r="AEH98" s="367"/>
      <c r="AEI98" s="367"/>
      <c r="AEJ98" s="367"/>
      <c r="AEK98" s="367"/>
      <c r="AEL98" s="367"/>
      <c r="AEM98" s="367"/>
      <c r="AEN98" s="367"/>
      <c r="AEO98" s="367"/>
      <c r="AEP98" s="367"/>
      <c r="AEQ98" s="367"/>
      <c r="AER98" s="367"/>
      <c r="AES98" s="367"/>
      <c r="AET98" s="367"/>
      <c r="AEU98" s="367"/>
      <c r="AEV98" s="367"/>
      <c r="AEW98" s="367"/>
      <c r="AEX98" s="367"/>
      <c r="AEY98" s="367"/>
      <c r="AEZ98" s="367"/>
      <c r="AFA98" s="367"/>
      <c r="AFB98" s="367"/>
      <c r="AFC98" s="367"/>
      <c r="AFD98" s="367"/>
      <c r="AFE98" s="367"/>
      <c r="AFF98" s="367"/>
      <c r="AFG98" s="367"/>
      <c r="AFH98" s="367"/>
      <c r="AFI98" s="367"/>
      <c r="AFJ98" s="367"/>
      <c r="AFK98" s="367"/>
      <c r="AFL98" s="367"/>
      <c r="AFM98" s="367"/>
      <c r="AFN98" s="367"/>
      <c r="AFO98" s="367"/>
      <c r="AFP98" s="367"/>
      <c r="AFQ98" s="367"/>
      <c r="AFR98" s="367"/>
      <c r="AFS98" s="367"/>
      <c r="AFT98" s="367"/>
      <c r="AFU98" s="367"/>
      <c r="AFV98" s="367"/>
      <c r="AFW98" s="367"/>
      <c r="AFX98" s="367"/>
      <c r="AFY98" s="367"/>
      <c r="AFZ98" s="367"/>
      <c r="AGA98" s="367"/>
      <c r="AGB98" s="367"/>
      <c r="AGC98" s="367"/>
      <c r="AGD98" s="367"/>
      <c r="AGE98" s="367"/>
      <c r="AGF98" s="367"/>
      <c r="AGG98" s="367"/>
      <c r="AGH98" s="367"/>
      <c r="AGI98" s="367"/>
      <c r="AGJ98" s="367"/>
      <c r="AGK98" s="367"/>
      <c r="AGL98" s="367"/>
      <c r="AGM98" s="367"/>
      <c r="AGN98" s="367"/>
      <c r="AGO98" s="367"/>
      <c r="AGP98" s="367"/>
      <c r="AGQ98" s="367"/>
      <c r="AGR98" s="367"/>
      <c r="AGS98" s="367"/>
      <c r="AGT98" s="367"/>
      <c r="AGU98" s="367"/>
      <c r="AGV98" s="367"/>
      <c r="AGW98" s="367"/>
      <c r="AGX98" s="367"/>
      <c r="AGY98" s="367"/>
      <c r="AGZ98" s="367"/>
      <c r="AHA98" s="367"/>
      <c r="AHB98" s="367"/>
      <c r="AHC98" s="367"/>
      <c r="AHD98" s="367"/>
      <c r="AHE98" s="367"/>
      <c r="AHF98" s="367"/>
      <c r="AHG98" s="367"/>
      <c r="AHH98" s="367"/>
      <c r="AHI98" s="367"/>
      <c r="AHJ98" s="367"/>
      <c r="AHK98" s="367"/>
      <c r="AHL98" s="367"/>
      <c r="AHM98" s="367"/>
      <c r="AHN98" s="367"/>
      <c r="AHO98" s="367"/>
      <c r="AHP98" s="367"/>
      <c r="AHQ98" s="367"/>
      <c r="AHR98" s="367"/>
      <c r="AHS98" s="367"/>
      <c r="AHT98" s="367"/>
      <c r="AHU98" s="367"/>
      <c r="AHV98" s="367"/>
      <c r="AHW98" s="367"/>
      <c r="AHX98" s="367"/>
      <c r="AHY98" s="367"/>
      <c r="AHZ98" s="367"/>
      <c r="AIA98" s="367"/>
      <c r="AIB98" s="367"/>
      <c r="AIC98" s="367"/>
      <c r="AID98" s="367"/>
      <c r="AIE98" s="367"/>
      <c r="AIF98" s="367"/>
      <c r="AIG98" s="367"/>
      <c r="AIH98" s="367"/>
      <c r="AII98" s="367"/>
      <c r="AIJ98" s="367"/>
      <c r="AIK98" s="367"/>
      <c r="AIL98" s="367"/>
      <c r="AIM98" s="367"/>
      <c r="AIN98" s="367"/>
      <c r="AIO98" s="367"/>
      <c r="AIP98" s="367"/>
      <c r="AIQ98" s="367"/>
      <c r="AIR98" s="367"/>
      <c r="AIS98" s="367"/>
      <c r="AIT98" s="367"/>
      <c r="AIU98" s="367"/>
      <c r="AIV98" s="367"/>
      <c r="AIW98" s="367"/>
      <c r="AIX98" s="367"/>
      <c r="AIY98" s="367"/>
      <c r="AIZ98" s="367"/>
      <c r="AJA98" s="367"/>
      <c r="AJB98" s="367"/>
      <c r="AJC98" s="367"/>
      <c r="AJD98" s="367"/>
      <c r="AJE98" s="367"/>
      <c r="AJF98" s="367"/>
      <c r="AJG98" s="367"/>
      <c r="AJH98" s="367"/>
      <c r="AJI98" s="367"/>
      <c r="AJJ98" s="367"/>
      <c r="AJK98" s="367"/>
      <c r="AJL98" s="367"/>
      <c r="AJM98" s="367"/>
      <c r="AJN98" s="367"/>
      <c r="AJO98" s="367"/>
      <c r="AJP98" s="367"/>
      <c r="AJQ98" s="367"/>
      <c r="AJR98" s="367"/>
      <c r="AJS98" s="367"/>
      <c r="AJT98" s="367"/>
      <c r="AJU98" s="367"/>
      <c r="AJV98" s="367"/>
      <c r="AJW98" s="367"/>
      <c r="AJX98" s="367"/>
      <c r="AJY98" s="367"/>
      <c r="AJZ98" s="367"/>
      <c r="AKA98" s="367"/>
      <c r="AKB98" s="367"/>
      <c r="AKC98" s="367"/>
      <c r="AKD98" s="367"/>
      <c r="AKE98" s="367"/>
      <c r="AKF98" s="367"/>
      <c r="AKG98" s="367"/>
      <c r="AKH98" s="367"/>
      <c r="AKI98" s="367"/>
      <c r="AKJ98" s="367"/>
      <c r="AKK98" s="367"/>
      <c r="AKL98" s="367"/>
      <c r="AKM98" s="367"/>
      <c r="AKN98" s="367"/>
      <c r="AKO98" s="367"/>
      <c r="AKP98" s="367"/>
      <c r="AKQ98" s="367"/>
      <c r="AKR98" s="367"/>
      <c r="AKS98" s="367"/>
      <c r="AKT98" s="367"/>
      <c r="AKU98" s="367"/>
      <c r="AKV98" s="367"/>
      <c r="AKW98" s="367"/>
      <c r="AKX98" s="367"/>
      <c r="AKY98" s="367"/>
      <c r="AKZ98" s="367"/>
      <c r="ALA98" s="367"/>
      <c r="ALB98" s="367"/>
      <c r="ALC98" s="367"/>
      <c r="ALD98" s="367"/>
      <c r="ALE98" s="367"/>
      <c r="ALF98" s="367"/>
      <c r="ALG98" s="367"/>
      <c r="ALH98" s="367"/>
      <c r="ALI98" s="367"/>
      <c r="ALJ98" s="367"/>
      <c r="ALK98" s="367"/>
      <c r="ALL98" s="367"/>
      <c r="ALM98" s="367"/>
      <c r="ALN98" s="367"/>
      <c r="ALO98" s="367"/>
      <c r="ALP98" s="367"/>
      <c r="ALQ98" s="367"/>
      <c r="ALR98" s="367"/>
      <c r="ALS98" s="367"/>
      <c r="ALT98" s="367"/>
      <c r="ALU98" s="367"/>
      <c r="ALV98" s="367"/>
      <c r="ALW98" s="367"/>
      <c r="ALX98" s="367"/>
      <c r="ALY98" s="367"/>
      <c r="ALZ98" s="367"/>
      <c r="AMA98" s="367"/>
      <c r="AMB98" s="367"/>
      <c r="AMC98" s="367"/>
      <c r="AMD98" s="367"/>
      <c r="AME98" s="367"/>
      <c r="AMF98" s="367"/>
      <c r="AMG98" s="367"/>
      <c r="AMH98" s="367"/>
      <c r="AMI98" s="367"/>
      <c r="AMJ98" s="367"/>
      <c r="AMK98" s="367"/>
      <c r="AML98" s="367"/>
      <c r="AMM98" s="367"/>
      <c r="AMN98" s="367"/>
      <c r="AMO98" s="367"/>
      <c r="AMP98" s="367"/>
      <c r="AMQ98" s="367"/>
      <c r="AMR98" s="367"/>
      <c r="AMS98" s="367"/>
      <c r="AMT98" s="367"/>
      <c r="AMU98" s="367"/>
      <c r="AMV98" s="367"/>
      <c r="AMW98" s="367"/>
      <c r="AMX98" s="367"/>
      <c r="AMY98" s="367"/>
      <c r="AMZ98" s="367"/>
      <c r="ANA98" s="367"/>
      <c r="ANB98" s="367"/>
      <c r="ANC98" s="367"/>
      <c r="AND98" s="367"/>
      <c r="ANE98" s="367"/>
      <c r="ANF98" s="367"/>
      <c r="ANG98" s="367"/>
      <c r="ANH98" s="367"/>
      <c r="ANI98" s="367"/>
      <c r="ANJ98" s="367"/>
      <c r="ANK98" s="367"/>
      <c r="ANL98" s="367"/>
      <c r="ANM98" s="367"/>
      <c r="ANN98" s="367"/>
      <c r="ANO98" s="367"/>
      <c r="ANP98" s="367"/>
      <c r="ANQ98" s="367"/>
      <c r="ANR98" s="367"/>
      <c r="ANS98" s="367"/>
      <c r="ANT98" s="367"/>
      <c r="ANU98" s="367"/>
      <c r="ANV98" s="367"/>
      <c r="ANW98" s="367"/>
      <c r="ANX98" s="367"/>
      <c r="ANY98" s="367"/>
      <c r="ANZ98" s="367"/>
      <c r="AOA98" s="367"/>
      <c r="AOB98" s="367"/>
      <c r="AOC98" s="367"/>
      <c r="AOD98" s="367"/>
      <c r="AOE98" s="367"/>
      <c r="AOF98" s="367"/>
      <c r="AOG98" s="367"/>
      <c r="AOH98" s="367"/>
      <c r="AOI98" s="367"/>
      <c r="AOJ98" s="367"/>
      <c r="AOK98" s="367"/>
      <c r="AOL98" s="367"/>
      <c r="AOM98" s="367"/>
      <c r="AON98" s="367"/>
      <c r="AOO98" s="367"/>
      <c r="AOP98" s="367"/>
      <c r="AOQ98" s="367"/>
      <c r="AOR98" s="367"/>
      <c r="AOS98" s="367"/>
      <c r="AOT98" s="367"/>
      <c r="AOU98" s="367"/>
      <c r="AOV98" s="367"/>
      <c r="AOW98" s="367"/>
      <c r="AOX98" s="367"/>
      <c r="AOY98" s="367"/>
      <c r="AOZ98" s="367"/>
      <c r="APA98" s="367"/>
      <c r="APB98" s="367"/>
      <c r="APC98" s="367"/>
      <c r="APD98" s="367"/>
      <c r="APE98" s="367"/>
      <c r="APF98" s="367"/>
      <c r="APG98" s="367"/>
      <c r="APH98" s="367"/>
      <c r="API98" s="367"/>
      <c r="APJ98" s="367"/>
      <c r="APK98" s="367"/>
      <c r="APL98" s="367"/>
      <c r="APM98" s="367"/>
      <c r="APN98" s="367"/>
      <c r="APO98" s="367"/>
      <c r="APP98" s="367"/>
      <c r="APQ98" s="367"/>
      <c r="APR98" s="367"/>
      <c r="APS98" s="367"/>
      <c r="APT98" s="367"/>
      <c r="APU98" s="367"/>
      <c r="APV98" s="367"/>
      <c r="APW98" s="367"/>
      <c r="APX98" s="367"/>
      <c r="APY98" s="367"/>
      <c r="APZ98" s="367"/>
      <c r="AQA98" s="367"/>
      <c r="AQB98" s="367"/>
      <c r="AQC98" s="367"/>
      <c r="AQD98" s="367"/>
      <c r="AQE98" s="367"/>
      <c r="AQF98" s="367"/>
      <c r="AQG98" s="367"/>
      <c r="AQH98" s="367"/>
      <c r="AQI98" s="367"/>
      <c r="AQJ98" s="367"/>
      <c r="AQK98" s="367"/>
      <c r="AQL98" s="367"/>
      <c r="AQM98" s="367"/>
      <c r="AQN98" s="367"/>
      <c r="AQO98" s="367"/>
      <c r="AQP98" s="367"/>
      <c r="AQQ98" s="367"/>
      <c r="AQR98" s="367"/>
      <c r="AQS98" s="367"/>
      <c r="AQT98" s="367"/>
      <c r="AQU98" s="367"/>
      <c r="AQV98" s="367"/>
      <c r="AQW98" s="367"/>
      <c r="AQX98" s="367"/>
      <c r="AQY98" s="367"/>
      <c r="AQZ98" s="367"/>
      <c r="ARA98" s="367"/>
      <c r="ARB98" s="367"/>
      <c r="ARC98" s="367"/>
      <c r="ARD98" s="367"/>
      <c r="ARE98" s="367"/>
      <c r="ARF98" s="367"/>
      <c r="ARG98" s="367"/>
      <c r="ARH98" s="367"/>
      <c r="ARI98" s="367"/>
      <c r="ARJ98" s="367"/>
      <c r="ARK98" s="367"/>
      <c r="ARL98" s="367"/>
      <c r="ARM98" s="367"/>
      <c r="ARN98" s="367"/>
      <c r="ARO98" s="367"/>
      <c r="ARP98" s="367"/>
      <c r="ARQ98" s="367"/>
      <c r="ARR98" s="367"/>
      <c r="ARS98" s="367"/>
      <c r="ART98" s="367"/>
      <c r="ARU98" s="367"/>
      <c r="ARV98" s="367"/>
      <c r="ARW98" s="367"/>
      <c r="ARX98" s="367"/>
      <c r="ARY98" s="367"/>
      <c r="ARZ98" s="367"/>
      <c r="ASA98" s="367"/>
      <c r="ASB98" s="367"/>
      <c r="ASC98" s="367"/>
      <c r="ASD98" s="367"/>
      <c r="ASE98" s="367"/>
      <c r="ASF98" s="367"/>
      <c r="ASG98" s="367"/>
      <c r="ASH98" s="367"/>
      <c r="ASI98" s="367"/>
      <c r="ASJ98" s="367"/>
      <c r="ASK98" s="367"/>
      <c r="ASL98" s="367"/>
      <c r="ASM98" s="367"/>
      <c r="ASN98" s="367"/>
      <c r="ASO98" s="367"/>
      <c r="ASP98" s="367"/>
      <c r="ASQ98" s="367"/>
      <c r="ASR98" s="367"/>
      <c r="ASS98" s="367"/>
      <c r="AST98" s="367"/>
      <c r="ASU98" s="367"/>
      <c r="ASV98" s="367"/>
      <c r="ASW98" s="367"/>
      <c r="ASX98" s="367"/>
      <c r="ASY98" s="367"/>
      <c r="ASZ98" s="367"/>
      <c r="ATA98" s="367"/>
      <c r="ATB98" s="367"/>
      <c r="ATC98" s="367"/>
      <c r="ATD98" s="367"/>
    </row>
    <row r="99" spans="1:1200" s="360" customFormat="1">
      <c r="A99" s="356">
        <v>8</v>
      </c>
      <c r="B99" s="356">
        <v>14</v>
      </c>
      <c r="C99" s="357" t="s">
        <v>1550</v>
      </c>
      <c r="D99" s="356">
        <v>2006</v>
      </c>
      <c r="E99" s="358" t="s">
        <v>1549</v>
      </c>
      <c r="F99" s="356" t="s">
        <v>1049</v>
      </c>
      <c r="G99" s="357"/>
      <c r="H99" s="357"/>
      <c r="I99" s="357"/>
      <c r="J99" s="357"/>
      <c r="K99" s="359" t="s">
        <v>1539</v>
      </c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367"/>
      <c r="AZ99" s="367"/>
      <c r="BA99" s="367"/>
      <c r="BB99" s="367"/>
      <c r="BC99" s="367"/>
      <c r="BD99" s="367"/>
      <c r="BE99" s="367"/>
      <c r="BF99" s="367"/>
      <c r="BG99" s="367"/>
      <c r="BH99" s="367"/>
      <c r="BI99" s="367"/>
      <c r="BJ99" s="367"/>
      <c r="BK99" s="367"/>
      <c r="BL99" s="367"/>
      <c r="BM99" s="367"/>
      <c r="BN99" s="367"/>
      <c r="BO99" s="367"/>
      <c r="BP99" s="367"/>
      <c r="BQ99" s="367"/>
      <c r="BR99" s="367"/>
      <c r="BS99" s="367"/>
      <c r="BT99" s="367"/>
      <c r="BU99" s="367"/>
      <c r="BV99" s="367"/>
      <c r="BW99" s="367"/>
      <c r="BX99" s="367"/>
      <c r="BY99" s="367"/>
      <c r="BZ99" s="367"/>
      <c r="CA99" s="367"/>
      <c r="CB99" s="367"/>
      <c r="CC99" s="367"/>
      <c r="CD99" s="367"/>
      <c r="CE99" s="367"/>
      <c r="CF99" s="367"/>
      <c r="CG99" s="367"/>
      <c r="CH99" s="367"/>
      <c r="CI99" s="367"/>
      <c r="CJ99" s="367"/>
      <c r="CK99" s="367"/>
      <c r="CL99" s="367"/>
      <c r="CM99" s="367"/>
      <c r="CN99" s="367"/>
      <c r="CO99" s="367"/>
      <c r="CP99" s="367"/>
      <c r="CQ99" s="367"/>
      <c r="CR99" s="367"/>
      <c r="CS99" s="367"/>
      <c r="CT99" s="367"/>
      <c r="CU99" s="367"/>
      <c r="CV99" s="367"/>
      <c r="CW99" s="367"/>
      <c r="CX99" s="367"/>
      <c r="CY99" s="367"/>
      <c r="CZ99" s="367"/>
      <c r="DA99" s="367"/>
      <c r="DB99" s="367"/>
      <c r="DC99" s="367"/>
      <c r="DD99" s="367"/>
      <c r="DE99" s="367"/>
      <c r="DF99" s="367"/>
      <c r="DG99" s="367"/>
      <c r="DH99" s="367"/>
      <c r="DI99" s="367"/>
      <c r="DJ99" s="367"/>
      <c r="DK99" s="367"/>
      <c r="DL99" s="367"/>
      <c r="DM99" s="367"/>
      <c r="DN99" s="367"/>
      <c r="DO99" s="367"/>
      <c r="DP99" s="367"/>
      <c r="DQ99" s="367"/>
      <c r="DR99" s="367"/>
      <c r="DS99" s="367"/>
      <c r="DT99" s="367"/>
      <c r="DU99" s="367"/>
      <c r="DV99" s="367"/>
      <c r="DW99" s="367"/>
      <c r="DX99" s="367"/>
      <c r="DY99" s="367"/>
      <c r="DZ99" s="367"/>
      <c r="EA99" s="367"/>
      <c r="EB99" s="367"/>
      <c r="EC99" s="367"/>
      <c r="ED99" s="367"/>
      <c r="EE99" s="367"/>
      <c r="EF99" s="367"/>
      <c r="EG99" s="367"/>
      <c r="EH99" s="367"/>
      <c r="EI99" s="367"/>
      <c r="EJ99" s="367"/>
      <c r="EK99" s="367"/>
      <c r="EL99" s="367"/>
      <c r="EM99" s="367"/>
      <c r="EN99" s="367"/>
      <c r="EO99" s="367"/>
      <c r="EP99" s="367"/>
      <c r="EQ99" s="367"/>
      <c r="ER99" s="367"/>
      <c r="ES99" s="367"/>
      <c r="ET99" s="367"/>
      <c r="EU99" s="367"/>
      <c r="EV99" s="367"/>
      <c r="EW99" s="367"/>
      <c r="EX99" s="367"/>
      <c r="EY99" s="367"/>
      <c r="EZ99" s="367"/>
      <c r="FA99" s="367"/>
      <c r="FB99" s="367"/>
      <c r="FC99" s="367"/>
      <c r="FD99" s="367"/>
      <c r="FE99" s="367"/>
      <c r="FF99" s="367"/>
      <c r="FG99" s="367"/>
      <c r="FH99" s="367"/>
      <c r="FI99" s="367"/>
      <c r="FJ99" s="367"/>
      <c r="FK99" s="367"/>
      <c r="FL99" s="367"/>
      <c r="FM99" s="367"/>
      <c r="FN99" s="367"/>
      <c r="FO99" s="367"/>
      <c r="FP99" s="367"/>
      <c r="FQ99" s="367"/>
      <c r="FR99" s="367"/>
      <c r="FS99" s="367"/>
      <c r="FT99" s="367"/>
      <c r="FU99" s="367"/>
      <c r="FV99" s="367"/>
      <c r="FW99" s="367"/>
      <c r="FX99" s="367"/>
      <c r="FY99" s="367"/>
      <c r="FZ99" s="367"/>
      <c r="GA99" s="367"/>
      <c r="GB99" s="367"/>
      <c r="GC99" s="367"/>
      <c r="GD99" s="367"/>
      <c r="GE99" s="367"/>
      <c r="GF99" s="367"/>
      <c r="GG99" s="367"/>
      <c r="GH99" s="367"/>
      <c r="GI99" s="367"/>
      <c r="GJ99" s="367"/>
      <c r="GK99" s="367"/>
      <c r="GL99" s="367"/>
      <c r="GM99" s="367"/>
      <c r="GN99" s="367"/>
      <c r="GO99" s="367"/>
      <c r="GP99" s="367"/>
      <c r="GQ99" s="367"/>
      <c r="GR99" s="367"/>
      <c r="GS99" s="367"/>
      <c r="GT99" s="367"/>
      <c r="GU99" s="367"/>
      <c r="GV99" s="367"/>
      <c r="GW99" s="367"/>
      <c r="GX99" s="367"/>
      <c r="GY99" s="367"/>
      <c r="GZ99" s="367"/>
      <c r="HA99" s="367"/>
      <c r="HB99" s="367"/>
      <c r="HC99" s="367"/>
      <c r="HD99" s="367"/>
      <c r="HE99" s="367"/>
      <c r="HF99" s="367"/>
      <c r="HG99" s="367"/>
      <c r="HH99" s="367"/>
      <c r="HI99" s="367"/>
      <c r="HJ99" s="367"/>
      <c r="HK99" s="367"/>
      <c r="HL99" s="367"/>
      <c r="HM99" s="367"/>
      <c r="HN99" s="367"/>
      <c r="HO99" s="367"/>
      <c r="HP99" s="367"/>
      <c r="HQ99" s="367"/>
      <c r="HR99" s="367"/>
      <c r="HS99" s="367"/>
      <c r="HT99" s="367"/>
      <c r="HU99" s="367"/>
      <c r="HV99" s="367"/>
      <c r="HW99" s="367"/>
      <c r="HX99" s="367"/>
      <c r="HY99" s="367"/>
      <c r="HZ99" s="367"/>
      <c r="IA99" s="367"/>
      <c r="IB99" s="367"/>
      <c r="IC99" s="367"/>
      <c r="ID99" s="367"/>
      <c r="IE99" s="367"/>
      <c r="IF99" s="367"/>
      <c r="IG99" s="367"/>
      <c r="IH99" s="367"/>
      <c r="II99" s="367"/>
      <c r="IJ99" s="367"/>
      <c r="IK99" s="367"/>
      <c r="IL99" s="367"/>
      <c r="IM99" s="367"/>
      <c r="IN99" s="367"/>
      <c r="IO99" s="367"/>
      <c r="IP99" s="367"/>
      <c r="IQ99" s="367"/>
      <c r="IR99" s="367"/>
      <c r="IS99" s="367"/>
      <c r="IT99" s="367"/>
      <c r="IU99" s="367"/>
      <c r="IV99" s="367"/>
      <c r="IW99" s="367"/>
      <c r="IX99" s="367"/>
      <c r="IY99" s="367"/>
      <c r="IZ99" s="367"/>
      <c r="JA99" s="367"/>
      <c r="JB99" s="367"/>
      <c r="JC99" s="367"/>
      <c r="JD99" s="367"/>
      <c r="JE99" s="367"/>
      <c r="JF99" s="367"/>
      <c r="JG99" s="367"/>
      <c r="JH99" s="367"/>
      <c r="JI99" s="367"/>
      <c r="JJ99" s="367"/>
      <c r="JK99" s="367"/>
      <c r="JL99" s="367"/>
      <c r="JM99" s="367"/>
      <c r="JN99" s="367"/>
      <c r="JO99" s="367"/>
      <c r="JP99" s="367"/>
      <c r="JQ99" s="367"/>
      <c r="JR99" s="367"/>
      <c r="JS99" s="367"/>
      <c r="JT99" s="367"/>
      <c r="JU99" s="367"/>
      <c r="JV99" s="367"/>
      <c r="JW99" s="367"/>
      <c r="JX99" s="367"/>
      <c r="JY99" s="367"/>
      <c r="JZ99" s="367"/>
      <c r="KA99" s="367"/>
      <c r="KB99" s="367"/>
      <c r="KC99" s="367"/>
      <c r="KD99" s="367"/>
      <c r="KE99" s="367"/>
      <c r="KF99" s="367"/>
      <c r="KG99" s="367"/>
      <c r="KH99" s="367"/>
      <c r="KI99" s="367"/>
      <c r="KJ99" s="367"/>
      <c r="KK99" s="367"/>
      <c r="KL99" s="367"/>
      <c r="KM99" s="367"/>
      <c r="KN99" s="367"/>
      <c r="KO99" s="367"/>
      <c r="KP99" s="367"/>
      <c r="KQ99" s="367"/>
      <c r="KR99" s="367"/>
      <c r="KS99" s="367"/>
      <c r="KT99" s="367"/>
      <c r="KU99" s="367"/>
      <c r="KV99" s="367"/>
      <c r="KW99" s="367"/>
      <c r="KX99" s="367"/>
      <c r="KY99" s="367"/>
      <c r="KZ99" s="367"/>
      <c r="LA99" s="367"/>
      <c r="LB99" s="367"/>
      <c r="LC99" s="367"/>
      <c r="LD99" s="367"/>
      <c r="LE99" s="367"/>
      <c r="LF99" s="367"/>
      <c r="LG99" s="367"/>
      <c r="LH99" s="367"/>
      <c r="LI99" s="367"/>
      <c r="LJ99" s="367"/>
      <c r="LK99" s="367"/>
      <c r="LL99" s="367"/>
      <c r="LM99" s="367"/>
      <c r="LN99" s="367"/>
      <c r="LO99" s="367"/>
      <c r="LP99" s="367"/>
      <c r="LQ99" s="367"/>
      <c r="LR99" s="367"/>
      <c r="LS99" s="367"/>
      <c r="LT99" s="367"/>
      <c r="LU99" s="367"/>
      <c r="LV99" s="367"/>
      <c r="LW99" s="367"/>
      <c r="LX99" s="367"/>
      <c r="LY99" s="367"/>
      <c r="LZ99" s="367"/>
      <c r="MA99" s="367"/>
      <c r="MB99" s="367"/>
      <c r="MC99" s="367"/>
      <c r="MD99" s="367"/>
      <c r="ME99" s="367"/>
      <c r="MF99" s="367"/>
      <c r="MG99" s="367"/>
      <c r="MH99" s="367"/>
      <c r="MI99" s="367"/>
      <c r="MJ99" s="367"/>
      <c r="MK99" s="367"/>
      <c r="ML99" s="367"/>
      <c r="MM99" s="367"/>
      <c r="MN99" s="367"/>
      <c r="MO99" s="367"/>
      <c r="MP99" s="367"/>
      <c r="MQ99" s="367"/>
      <c r="MR99" s="367"/>
      <c r="MS99" s="367"/>
      <c r="MT99" s="367"/>
      <c r="MU99" s="367"/>
      <c r="MV99" s="367"/>
      <c r="MW99" s="367"/>
      <c r="MX99" s="367"/>
      <c r="MY99" s="367"/>
      <c r="MZ99" s="367"/>
      <c r="NA99" s="367"/>
      <c r="NB99" s="367"/>
      <c r="NC99" s="367"/>
      <c r="ND99" s="367"/>
      <c r="NE99" s="367"/>
      <c r="NF99" s="367"/>
      <c r="NG99" s="367"/>
      <c r="NH99" s="367"/>
      <c r="NI99" s="367"/>
      <c r="NJ99" s="367"/>
      <c r="NK99" s="367"/>
      <c r="NL99" s="367"/>
      <c r="NM99" s="367"/>
      <c r="NN99" s="367"/>
      <c r="NO99" s="367"/>
      <c r="NP99" s="367"/>
      <c r="NQ99" s="367"/>
      <c r="NR99" s="367"/>
      <c r="NS99" s="367"/>
      <c r="NT99" s="367"/>
      <c r="NU99" s="367"/>
      <c r="NV99" s="367"/>
      <c r="NW99" s="367"/>
      <c r="NX99" s="367"/>
      <c r="NY99" s="367"/>
      <c r="NZ99" s="367"/>
      <c r="OA99" s="367"/>
      <c r="OB99" s="367"/>
      <c r="OC99" s="367"/>
      <c r="OD99" s="367"/>
      <c r="OE99" s="367"/>
      <c r="OF99" s="367"/>
      <c r="OG99" s="367"/>
      <c r="OH99" s="367"/>
      <c r="OI99" s="367"/>
      <c r="OJ99" s="367"/>
      <c r="OK99" s="367"/>
      <c r="OL99" s="367"/>
      <c r="OM99" s="367"/>
      <c r="ON99" s="367"/>
      <c r="OO99" s="367"/>
      <c r="OP99" s="367"/>
      <c r="OQ99" s="367"/>
      <c r="OR99" s="367"/>
      <c r="OS99" s="367"/>
      <c r="OT99" s="367"/>
      <c r="OU99" s="367"/>
      <c r="OV99" s="367"/>
      <c r="OW99" s="367"/>
      <c r="OX99" s="367"/>
      <c r="OY99" s="367"/>
      <c r="OZ99" s="367"/>
      <c r="PA99" s="367"/>
      <c r="PB99" s="367"/>
      <c r="PC99" s="367"/>
      <c r="PD99" s="367"/>
      <c r="PE99" s="367"/>
      <c r="PF99" s="367"/>
      <c r="PG99" s="367"/>
      <c r="PH99" s="367"/>
      <c r="PI99" s="367"/>
      <c r="PJ99" s="367"/>
      <c r="PK99" s="367"/>
      <c r="PL99" s="367"/>
      <c r="PM99" s="367"/>
      <c r="PN99" s="367"/>
      <c r="PO99" s="367"/>
      <c r="PP99" s="367"/>
      <c r="PQ99" s="367"/>
      <c r="PR99" s="367"/>
      <c r="PS99" s="367"/>
      <c r="PT99" s="367"/>
      <c r="PU99" s="367"/>
      <c r="PV99" s="367"/>
      <c r="PW99" s="367"/>
      <c r="PX99" s="367"/>
      <c r="PY99" s="367"/>
      <c r="PZ99" s="367"/>
      <c r="QA99" s="367"/>
      <c r="QB99" s="367"/>
      <c r="QC99" s="367"/>
      <c r="QD99" s="367"/>
      <c r="QE99" s="367"/>
      <c r="QF99" s="367"/>
      <c r="QG99" s="367"/>
      <c r="QH99" s="367"/>
      <c r="QI99" s="367"/>
      <c r="QJ99" s="367"/>
      <c r="QK99" s="367"/>
      <c r="QL99" s="367"/>
      <c r="QM99" s="367"/>
      <c r="QN99" s="367"/>
      <c r="QO99" s="367"/>
      <c r="QP99" s="367"/>
      <c r="QQ99" s="367"/>
      <c r="QR99" s="367"/>
      <c r="QS99" s="367"/>
      <c r="QT99" s="367"/>
      <c r="QU99" s="367"/>
      <c r="QV99" s="367"/>
      <c r="QW99" s="367"/>
      <c r="QX99" s="367"/>
      <c r="QY99" s="367"/>
      <c r="QZ99" s="367"/>
      <c r="RA99" s="367"/>
      <c r="RB99" s="367"/>
      <c r="RC99" s="367"/>
      <c r="RD99" s="367"/>
      <c r="RE99" s="367"/>
      <c r="RF99" s="367"/>
      <c r="RG99" s="367"/>
      <c r="RH99" s="367"/>
      <c r="RI99" s="367"/>
      <c r="RJ99" s="367"/>
      <c r="RK99" s="367"/>
      <c r="RL99" s="367"/>
      <c r="RM99" s="367"/>
      <c r="RN99" s="367"/>
      <c r="RO99" s="367"/>
      <c r="RP99" s="367"/>
      <c r="RQ99" s="367"/>
      <c r="RR99" s="367"/>
      <c r="RS99" s="367"/>
      <c r="RT99" s="367"/>
      <c r="RU99" s="367"/>
      <c r="RV99" s="367"/>
      <c r="RW99" s="367"/>
      <c r="RX99" s="367"/>
      <c r="RY99" s="367"/>
      <c r="RZ99" s="367"/>
      <c r="SA99" s="367"/>
      <c r="SB99" s="367"/>
      <c r="SC99" s="367"/>
      <c r="SD99" s="367"/>
      <c r="SE99" s="367"/>
      <c r="SF99" s="367"/>
      <c r="SG99" s="367"/>
      <c r="SH99" s="367"/>
      <c r="SI99" s="367"/>
      <c r="SJ99" s="367"/>
      <c r="SK99" s="367"/>
      <c r="SL99" s="367"/>
      <c r="SM99" s="367"/>
      <c r="SN99" s="367"/>
      <c r="SO99" s="367"/>
      <c r="SP99" s="367"/>
      <c r="SQ99" s="367"/>
      <c r="SR99" s="367"/>
      <c r="SS99" s="367"/>
      <c r="ST99" s="367"/>
      <c r="SU99" s="367"/>
      <c r="SV99" s="367"/>
      <c r="SW99" s="367"/>
      <c r="SX99" s="367"/>
      <c r="SY99" s="367"/>
      <c r="SZ99" s="367"/>
      <c r="TA99" s="367"/>
      <c r="TB99" s="367"/>
      <c r="TC99" s="367"/>
      <c r="TD99" s="367"/>
      <c r="TE99" s="367"/>
      <c r="TF99" s="367"/>
      <c r="TG99" s="367"/>
      <c r="TH99" s="367"/>
      <c r="TI99" s="367"/>
      <c r="TJ99" s="367"/>
      <c r="TK99" s="367"/>
      <c r="TL99" s="367"/>
      <c r="TM99" s="367"/>
      <c r="TN99" s="367"/>
      <c r="TO99" s="367"/>
      <c r="TP99" s="367"/>
      <c r="TQ99" s="367"/>
      <c r="TR99" s="367"/>
      <c r="TS99" s="367"/>
      <c r="TT99" s="367"/>
      <c r="TU99" s="367"/>
      <c r="TV99" s="367"/>
      <c r="TW99" s="367"/>
      <c r="TX99" s="367"/>
      <c r="TY99" s="367"/>
      <c r="TZ99" s="367"/>
      <c r="UA99" s="367"/>
      <c r="UB99" s="367"/>
      <c r="UC99" s="367"/>
      <c r="UD99" s="367"/>
      <c r="UE99" s="367"/>
      <c r="UF99" s="367"/>
      <c r="UG99" s="367"/>
      <c r="UH99" s="367"/>
      <c r="UI99" s="367"/>
      <c r="UJ99" s="367"/>
      <c r="UK99" s="367"/>
      <c r="UL99" s="367"/>
      <c r="UM99" s="367"/>
      <c r="UN99" s="367"/>
      <c r="UO99" s="367"/>
      <c r="UP99" s="367"/>
      <c r="UQ99" s="367"/>
      <c r="UR99" s="367"/>
      <c r="US99" s="367"/>
      <c r="UT99" s="367"/>
      <c r="UU99" s="367"/>
      <c r="UV99" s="367"/>
      <c r="UW99" s="367"/>
      <c r="UX99" s="367"/>
      <c r="UY99" s="367"/>
      <c r="UZ99" s="367"/>
      <c r="VA99" s="367"/>
      <c r="VB99" s="367"/>
      <c r="VC99" s="367"/>
      <c r="VD99" s="367"/>
      <c r="VE99" s="367"/>
      <c r="VF99" s="367"/>
      <c r="VG99" s="367"/>
      <c r="VH99" s="367"/>
      <c r="VI99" s="367"/>
      <c r="VJ99" s="367"/>
      <c r="VK99" s="367"/>
      <c r="VL99" s="367"/>
      <c r="VM99" s="367"/>
      <c r="VN99" s="367"/>
      <c r="VO99" s="367"/>
      <c r="VP99" s="367"/>
      <c r="VQ99" s="367"/>
      <c r="VR99" s="367"/>
      <c r="VS99" s="367"/>
      <c r="VT99" s="367"/>
      <c r="VU99" s="367"/>
      <c r="VV99" s="367"/>
      <c r="VW99" s="367"/>
      <c r="VX99" s="367"/>
      <c r="VY99" s="367"/>
      <c r="VZ99" s="367"/>
      <c r="WA99" s="367"/>
      <c r="WB99" s="367"/>
      <c r="WC99" s="367"/>
      <c r="WD99" s="367"/>
      <c r="WE99" s="367"/>
      <c r="WF99" s="367"/>
      <c r="WG99" s="367"/>
      <c r="WH99" s="367"/>
      <c r="WI99" s="367"/>
      <c r="WJ99" s="367"/>
      <c r="WK99" s="367"/>
      <c r="WL99" s="367"/>
      <c r="WM99" s="367"/>
      <c r="WN99" s="367"/>
      <c r="WO99" s="367"/>
      <c r="WP99" s="367"/>
      <c r="WQ99" s="367"/>
      <c r="WR99" s="367"/>
      <c r="WS99" s="367"/>
      <c r="WT99" s="367"/>
      <c r="WU99" s="367"/>
      <c r="WV99" s="367"/>
      <c r="WW99" s="367"/>
      <c r="WX99" s="367"/>
      <c r="WY99" s="367"/>
      <c r="WZ99" s="367"/>
      <c r="XA99" s="367"/>
      <c r="XB99" s="367"/>
      <c r="XC99" s="367"/>
      <c r="XD99" s="367"/>
      <c r="XE99" s="367"/>
      <c r="XF99" s="367"/>
      <c r="XG99" s="367"/>
      <c r="XH99" s="367"/>
      <c r="XI99" s="367"/>
      <c r="XJ99" s="367"/>
      <c r="XK99" s="367"/>
      <c r="XL99" s="367"/>
      <c r="XM99" s="367"/>
      <c r="XN99" s="367"/>
      <c r="XO99" s="367"/>
      <c r="XP99" s="367"/>
      <c r="XQ99" s="367"/>
      <c r="XR99" s="367"/>
      <c r="XS99" s="367"/>
      <c r="XT99" s="367"/>
      <c r="XU99" s="367"/>
      <c r="XV99" s="367"/>
      <c r="XW99" s="367"/>
      <c r="XX99" s="367"/>
      <c r="XY99" s="367"/>
      <c r="XZ99" s="367"/>
      <c r="YA99" s="367"/>
      <c r="YB99" s="367"/>
      <c r="YC99" s="367"/>
      <c r="YD99" s="367"/>
      <c r="YE99" s="367"/>
      <c r="YF99" s="367"/>
      <c r="YG99" s="367"/>
      <c r="YH99" s="367"/>
      <c r="YI99" s="367"/>
      <c r="YJ99" s="367"/>
      <c r="YK99" s="367"/>
      <c r="YL99" s="367"/>
      <c r="YM99" s="367"/>
      <c r="YN99" s="367"/>
      <c r="YO99" s="367"/>
      <c r="YP99" s="367"/>
      <c r="YQ99" s="367"/>
      <c r="YR99" s="367"/>
      <c r="YS99" s="367"/>
      <c r="YT99" s="367"/>
      <c r="YU99" s="367"/>
      <c r="YV99" s="367"/>
      <c r="YW99" s="367"/>
      <c r="YX99" s="367"/>
      <c r="YY99" s="367"/>
      <c r="YZ99" s="367"/>
      <c r="ZA99" s="367"/>
      <c r="ZB99" s="367"/>
      <c r="ZC99" s="367"/>
      <c r="ZD99" s="367"/>
      <c r="ZE99" s="367"/>
      <c r="ZF99" s="367"/>
      <c r="ZG99" s="367"/>
      <c r="ZH99" s="367"/>
      <c r="ZI99" s="367"/>
      <c r="ZJ99" s="367"/>
      <c r="ZK99" s="367"/>
      <c r="ZL99" s="367"/>
      <c r="ZM99" s="367"/>
      <c r="ZN99" s="367"/>
      <c r="ZO99" s="367"/>
      <c r="ZP99" s="367"/>
      <c r="ZQ99" s="367"/>
      <c r="ZR99" s="367"/>
      <c r="ZS99" s="367"/>
      <c r="ZT99" s="367"/>
      <c r="ZU99" s="367"/>
      <c r="ZV99" s="367"/>
      <c r="ZW99" s="367"/>
      <c r="ZX99" s="367"/>
      <c r="ZY99" s="367"/>
      <c r="ZZ99" s="367"/>
      <c r="AAA99" s="367"/>
      <c r="AAB99" s="367"/>
      <c r="AAC99" s="367"/>
      <c r="AAD99" s="367"/>
      <c r="AAE99" s="367"/>
      <c r="AAF99" s="367"/>
      <c r="AAG99" s="367"/>
      <c r="AAH99" s="367"/>
      <c r="AAI99" s="367"/>
      <c r="AAJ99" s="367"/>
      <c r="AAK99" s="367"/>
      <c r="AAL99" s="367"/>
      <c r="AAM99" s="367"/>
      <c r="AAN99" s="367"/>
      <c r="AAO99" s="367"/>
      <c r="AAP99" s="367"/>
      <c r="AAQ99" s="367"/>
      <c r="AAR99" s="367"/>
      <c r="AAS99" s="367"/>
      <c r="AAT99" s="367"/>
      <c r="AAU99" s="367"/>
      <c r="AAV99" s="367"/>
      <c r="AAW99" s="367"/>
      <c r="AAX99" s="367"/>
      <c r="AAY99" s="367"/>
      <c r="AAZ99" s="367"/>
      <c r="ABA99" s="367"/>
      <c r="ABB99" s="367"/>
      <c r="ABC99" s="367"/>
      <c r="ABD99" s="367"/>
      <c r="ABE99" s="367"/>
      <c r="ABF99" s="367"/>
      <c r="ABG99" s="367"/>
      <c r="ABH99" s="367"/>
      <c r="ABI99" s="367"/>
      <c r="ABJ99" s="367"/>
      <c r="ABK99" s="367"/>
      <c r="ABL99" s="367"/>
      <c r="ABM99" s="367"/>
      <c r="ABN99" s="367"/>
      <c r="ABO99" s="367"/>
      <c r="ABP99" s="367"/>
      <c r="ABQ99" s="367"/>
      <c r="ABR99" s="367"/>
      <c r="ABS99" s="367"/>
      <c r="ABT99" s="367"/>
      <c r="ABU99" s="367"/>
      <c r="ABV99" s="367"/>
      <c r="ABW99" s="367"/>
      <c r="ABX99" s="367"/>
      <c r="ABY99" s="367"/>
      <c r="ABZ99" s="367"/>
      <c r="ACA99" s="367"/>
      <c r="ACB99" s="367"/>
      <c r="ACC99" s="367"/>
      <c r="ACD99" s="367"/>
      <c r="ACE99" s="367"/>
      <c r="ACF99" s="367"/>
      <c r="ACG99" s="367"/>
      <c r="ACH99" s="367"/>
      <c r="ACI99" s="367"/>
      <c r="ACJ99" s="367"/>
      <c r="ACK99" s="367"/>
      <c r="ACL99" s="367"/>
      <c r="ACM99" s="367"/>
      <c r="ACN99" s="367"/>
      <c r="ACO99" s="367"/>
      <c r="ACP99" s="367"/>
      <c r="ACQ99" s="367"/>
      <c r="ACR99" s="367"/>
      <c r="ACS99" s="367"/>
      <c r="ACT99" s="367"/>
      <c r="ACU99" s="367"/>
      <c r="ACV99" s="367"/>
      <c r="ACW99" s="367"/>
      <c r="ACX99" s="367"/>
      <c r="ACY99" s="367"/>
      <c r="ACZ99" s="367"/>
      <c r="ADA99" s="367"/>
      <c r="ADB99" s="367"/>
      <c r="ADC99" s="367"/>
      <c r="ADD99" s="367"/>
      <c r="ADE99" s="367"/>
      <c r="ADF99" s="367"/>
      <c r="ADG99" s="367"/>
      <c r="ADH99" s="367"/>
      <c r="ADI99" s="367"/>
      <c r="ADJ99" s="367"/>
      <c r="ADK99" s="367"/>
      <c r="ADL99" s="367"/>
      <c r="ADM99" s="367"/>
      <c r="ADN99" s="367"/>
      <c r="ADO99" s="367"/>
      <c r="ADP99" s="367"/>
      <c r="ADQ99" s="367"/>
      <c r="ADR99" s="367"/>
      <c r="ADS99" s="367"/>
      <c r="ADT99" s="367"/>
      <c r="ADU99" s="367"/>
      <c r="ADV99" s="367"/>
      <c r="ADW99" s="367"/>
      <c r="ADX99" s="367"/>
      <c r="ADY99" s="367"/>
      <c r="ADZ99" s="367"/>
      <c r="AEA99" s="367"/>
      <c r="AEB99" s="367"/>
      <c r="AEC99" s="367"/>
      <c r="AED99" s="367"/>
      <c r="AEE99" s="367"/>
      <c r="AEF99" s="367"/>
      <c r="AEG99" s="367"/>
      <c r="AEH99" s="367"/>
      <c r="AEI99" s="367"/>
      <c r="AEJ99" s="367"/>
      <c r="AEK99" s="367"/>
      <c r="AEL99" s="367"/>
      <c r="AEM99" s="367"/>
      <c r="AEN99" s="367"/>
      <c r="AEO99" s="367"/>
      <c r="AEP99" s="367"/>
      <c r="AEQ99" s="367"/>
      <c r="AER99" s="367"/>
      <c r="AES99" s="367"/>
      <c r="AET99" s="367"/>
      <c r="AEU99" s="367"/>
      <c r="AEV99" s="367"/>
      <c r="AEW99" s="367"/>
      <c r="AEX99" s="367"/>
      <c r="AEY99" s="367"/>
      <c r="AEZ99" s="367"/>
      <c r="AFA99" s="367"/>
      <c r="AFB99" s="367"/>
      <c r="AFC99" s="367"/>
      <c r="AFD99" s="367"/>
      <c r="AFE99" s="367"/>
      <c r="AFF99" s="367"/>
      <c r="AFG99" s="367"/>
      <c r="AFH99" s="367"/>
      <c r="AFI99" s="367"/>
      <c r="AFJ99" s="367"/>
      <c r="AFK99" s="367"/>
      <c r="AFL99" s="367"/>
      <c r="AFM99" s="367"/>
      <c r="AFN99" s="367"/>
      <c r="AFO99" s="367"/>
      <c r="AFP99" s="367"/>
      <c r="AFQ99" s="367"/>
      <c r="AFR99" s="367"/>
      <c r="AFS99" s="367"/>
      <c r="AFT99" s="367"/>
      <c r="AFU99" s="367"/>
      <c r="AFV99" s="367"/>
      <c r="AFW99" s="367"/>
      <c r="AFX99" s="367"/>
      <c r="AFY99" s="367"/>
      <c r="AFZ99" s="367"/>
      <c r="AGA99" s="367"/>
      <c r="AGB99" s="367"/>
      <c r="AGC99" s="367"/>
      <c r="AGD99" s="367"/>
      <c r="AGE99" s="367"/>
      <c r="AGF99" s="367"/>
      <c r="AGG99" s="367"/>
      <c r="AGH99" s="367"/>
      <c r="AGI99" s="367"/>
      <c r="AGJ99" s="367"/>
      <c r="AGK99" s="367"/>
      <c r="AGL99" s="367"/>
      <c r="AGM99" s="367"/>
      <c r="AGN99" s="367"/>
      <c r="AGO99" s="367"/>
      <c r="AGP99" s="367"/>
      <c r="AGQ99" s="367"/>
      <c r="AGR99" s="367"/>
      <c r="AGS99" s="367"/>
      <c r="AGT99" s="367"/>
      <c r="AGU99" s="367"/>
      <c r="AGV99" s="367"/>
      <c r="AGW99" s="367"/>
      <c r="AGX99" s="367"/>
      <c r="AGY99" s="367"/>
      <c r="AGZ99" s="367"/>
      <c r="AHA99" s="367"/>
      <c r="AHB99" s="367"/>
      <c r="AHC99" s="367"/>
      <c r="AHD99" s="367"/>
      <c r="AHE99" s="367"/>
      <c r="AHF99" s="367"/>
      <c r="AHG99" s="367"/>
      <c r="AHH99" s="367"/>
      <c r="AHI99" s="367"/>
      <c r="AHJ99" s="367"/>
      <c r="AHK99" s="367"/>
      <c r="AHL99" s="367"/>
      <c r="AHM99" s="367"/>
      <c r="AHN99" s="367"/>
      <c r="AHO99" s="367"/>
      <c r="AHP99" s="367"/>
      <c r="AHQ99" s="367"/>
      <c r="AHR99" s="367"/>
      <c r="AHS99" s="367"/>
      <c r="AHT99" s="367"/>
      <c r="AHU99" s="367"/>
      <c r="AHV99" s="367"/>
      <c r="AHW99" s="367"/>
      <c r="AHX99" s="367"/>
      <c r="AHY99" s="367"/>
      <c r="AHZ99" s="367"/>
      <c r="AIA99" s="367"/>
      <c r="AIB99" s="367"/>
      <c r="AIC99" s="367"/>
      <c r="AID99" s="367"/>
      <c r="AIE99" s="367"/>
      <c r="AIF99" s="367"/>
      <c r="AIG99" s="367"/>
      <c r="AIH99" s="367"/>
      <c r="AII99" s="367"/>
      <c r="AIJ99" s="367"/>
      <c r="AIK99" s="367"/>
      <c r="AIL99" s="367"/>
      <c r="AIM99" s="367"/>
      <c r="AIN99" s="367"/>
      <c r="AIO99" s="367"/>
      <c r="AIP99" s="367"/>
      <c r="AIQ99" s="367"/>
      <c r="AIR99" s="367"/>
      <c r="AIS99" s="367"/>
      <c r="AIT99" s="367"/>
      <c r="AIU99" s="367"/>
      <c r="AIV99" s="367"/>
      <c r="AIW99" s="367"/>
      <c r="AIX99" s="367"/>
      <c r="AIY99" s="367"/>
      <c r="AIZ99" s="367"/>
      <c r="AJA99" s="367"/>
      <c r="AJB99" s="367"/>
      <c r="AJC99" s="367"/>
      <c r="AJD99" s="367"/>
      <c r="AJE99" s="367"/>
      <c r="AJF99" s="367"/>
      <c r="AJG99" s="367"/>
      <c r="AJH99" s="367"/>
      <c r="AJI99" s="367"/>
      <c r="AJJ99" s="367"/>
      <c r="AJK99" s="367"/>
      <c r="AJL99" s="367"/>
      <c r="AJM99" s="367"/>
      <c r="AJN99" s="367"/>
      <c r="AJO99" s="367"/>
      <c r="AJP99" s="367"/>
      <c r="AJQ99" s="367"/>
      <c r="AJR99" s="367"/>
      <c r="AJS99" s="367"/>
      <c r="AJT99" s="367"/>
      <c r="AJU99" s="367"/>
      <c r="AJV99" s="367"/>
      <c r="AJW99" s="367"/>
      <c r="AJX99" s="367"/>
      <c r="AJY99" s="367"/>
      <c r="AJZ99" s="367"/>
      <c r="AKA99" s="367"/>
      <c r="AKB99" s="367"/>
      <c r="AKC99" s="367"/>
      <c r="AKD99" s="367"/>
      <c r="AKE99" s="367"/>
      <c r="AKF99" s="367"/>
      <c r="AKG99" s="367"/>
      <c r="AKH99" s="367"/>
      <c r="AKI99" s="367"/>
      <c r="AKJ99" s="367"/>
      <c r="AKK99" s="367"/>
      <c r="AKL99" s="367"/>
      <c r="AKM99" s="367"/>
      <c r="AKN99" s="367"/>
      <c r="AKO99" s="367"/>
      <c r="AKP99" s="367"/>
      <c r="AKQ99" s="367"/>
      <c r="AKR99" s="367"/>
      <c r="AKS99" s="367"/>
      <c r="AKT99" s="367"/>
      <c r="AKU99" s="367"/>
      <c r="AKV99" s="367"/>
      <c r="AKW99" s="367"/>
      <c r="AKX99" s="367"/>
      <c r="AKY99" s="367"/>
      <c r="AKZ99" s="367"/>
      <c r="ALA99" s="367"/>
      <c r="ALB99" s="367"/>
      <c r="ALC99" s="367"/>
      <c r="ALD99" s="367"/>
      <c r="ALE99" s="367"/>
      <c r="ALF99" s="367"/>
      <c r="ALG99" s="367"/>
      <c r="ALH99" s="367"/>
      <c r="ALI99" s="367"/>
      <c r="ALJ99" s="367"/>
      <c r="ALK99" s="367"/>
      <c r="ALL99" s="367"/>
      <c r="ALM99" s="367"/>
      <c r="ALN99" s="367"/>
      <c r="ALO99" s="367"/>
      <c r="ALP99" s="367"/>
      <c r="ALQ99" s="367"/>
      <c r="ALR99" s="367"/>
      <c r="ALS99" s="367"/>
      <c r="ALT99" s="367"/>
      <c r="ALU99" s="367"/>
      <c r="ALV99" s="367"/>
      <c r="ALW99" s="367"/>
      <c r="ALX99" s="367"/>
      <c r="ALY99" s="367"/>
      <c r="ALZ99" s="367"/>
      <c r="AMA99" s="367"/>
      <c r="AMB99" s="367"/>
      <c r="AMC99" s="367"/>
      <c r="AMD99" s="367"/>
      <c r="AME99" s="367"/>
      <c r="AMF99" s="367"/>
      <c r="AMG99" s="367"/>
      <c r="AMH99" s="367"/>
      <c r="AMI99" s="367"/>
      <c r="AMJ99" s="367"/>
      <c r="AMK99" s="367"/>
      <c r="AML99" s="367"/>
      <c r="AMM99" s="367"/>
      <c r="AMN99" s="367"/>
      <c r="AMO99" s="367"/>
      <c r="AMP99" s="367"/>
      <c r="AMQ99" s="367"/>
      <c r="AMR99" s="367"/>
      <c r="AMS99" s="367"/>
      <c r="AMT99" s="367"/>
      <c r="AMU99" s="367"/>
      <c r="AMV99" s="367"/>
      <c r="AMW99" s="367"/>
      <c r="AMX99" s="367"/>
      <c r="AMY99" s="367"/>
      <c r="AMZ99" s="367"/>
      <c r="ANA99" s="367"/>
      <c r="ANB99" s="367"/>
      <c r="ANC99" s="367"/>
      <c r="AND99" s="367"/>
      <c r="ANE99" s="367"/>
      <c r="ANF99" s="367"/>
      <c r="ANG99" s="367"/>
      <c r="ANH99" s="367"/>
      <c r="ANI99" s="367"/>
      <c r="ANJ99" s="367"/>
      <c r="ANK99" s="367"/>
      <c r="ANL99" s="367"/>
      <c r="ANM99" s="367"/>
      <c r="ANN99" s="367"/>
      <c r="ANO99" s="367"/>
      <c r="ANP99" s="367"/>
      <c r="ANQ99" s="367"/>
      <c r="ANR99" s="367"/>
      <c r="ANS99" s="367"/>
      <c r="ANT99" s="367"/>
      <c r="ANU99" s="367"/>
      <c r="ANV99" s="367"/>
      <c r="ANW99" s="367"/>
      <c r="ANX99" s="367"/>
      <c r="ANY99" s="367"/>
      <c r="ANZ99" s="367"/>
      <c r="AOA99" s="367"/>
      <c r="AOB99" s="367"/>
      <c r="AOC99" s="367"/>
      <c r="AOD99" s="367"/>
      <c r="AOE99" s="367"/>
      <c r="AOF99" s="367"/>
      <c r="AOG99" s="367"/>
      <c r="AOH99" s="367"/>
      <c r="AOI99" s="367"/>
      <c r="AOJ99" s="367"/>
      <c r="AOK99" s="367"/>
      <c r="AOL99" s="367"/>
      <c r="AOM99" s="367"/>
      <c r="AON99" s="367"/>
      <c r="AOO99" s="367"/>
      <c r="AOP99" s="367"/>
      <c r="AOQ99" s="367"/>
      <c r="AOR99" s="367"/>
      <c r="AOS99" s="367"/>
      <c r="AOT99" s="367"/>
      <c r="AOU99" s="367"/>
      <c r="AOV99" s="367"/>
      <c r="AOW99" s="367"/>
      <c r="AOX99" s="367"/>
      <c r="AOY99" s="367"/>
      <c r="AOZ99" s="367"/>
      <c r="APA99" s="367"/>
      <c r="APB99" s="367"/>
      <c r="APC99" s="367"/>
      <c r="APD99" s="367"/>
      <c r="APE99" s="367"/>
      <c r="APF99" s="367"/>
      <c r="APG99" s="367"/>
      <c r="APH99" s="367"/>
      <c r="API99" s="367"/>
      <c r="APJ99" s="367"/>
      <c r="APK99" s="367"/>
      <c r="APL99" s="367"/>
      <c r="APM99" s="367"/>
      <c r="APN99" s="367"/>
      <c r="APO99" s="367"/>
      <c r="APP99" s="367"/>
      <c r="APQ99" s="367"/>
      <c r="APR99" s="367"/>
      <c r="APS99" s="367"/>
      <c r="APT99" s="367"/>
      <c r="APU99" s="367"/>
      <c r="APV99" s="367"/>
      <c r="APW99" s="367"/>
      <c r="APX99" s="367"/>
      <c r="APY99" s="367"/>
      <c r="APZ99" s="367"/>
      <c r="AQA99" s="367"/>
      <c r="AQB99" s="367"/>
      <c r="AQC99" s="367"/>
      <c r="AQD99" s="367"/>
      <c r="AQE99" s="367"/>
      <c r="AQF99" s="367"/>
      <c r="AQG99" s="367"/>
      <c r="AQH99" s="367"/>
      <c r="AQI99" s="367"/>
      <c r="AQJ99" s="367"/>
      <c r="AQK99" s="367"/>
      <c r="AQL99" s="367"/>
      <c r="AQM99" s="367"/>
      <c r="AQN99" s="367"/>
      <c r="AQO99" s="367"/>
      <c r="AQP99" s="367"/>
      <c r="AQQ99" s="367"/>
      <c r="AQR99" s="367"/>
      <c r="AQS99" s="367"/>
      <c r="AQT99" s="367"/>
      <c r="AQU99" s="367"/>
      <c r="AQV99" s="367"/>
      <c r="AQW99" s="367"/>
      <c r="AQX99" s="367"/>
      <c r="AQY99" s="367"/>
      <c r="AQZ99" s="367"/>
      <c r="ARA99" s="367"/>
      <c r="ARB99" s="367"/>
      <c r="ARC99" s="367"/>
      <c r="ARD99" s="367"/>
      <c r="ARE99" s="367"/>
      <c r="ARF99" s="367"/>
      <c r="ARG99" s="367"/>
      <c r="ARH99" s="367"/>
      <c r="ARI99" s="367"/>
      <c r="ARJ99" s="367"/>
      <c r="ARK99" s="367"/>
      <c r="ARL99" s="367"/>
      <c r="ARM99" s="367"/>
      <c r="ARN99" s="367"/>
      <c r="ARO99" s="367"/>
      <c r="ARP99" s="367"/>
      <c r="ARQ99" s="367"/>
      <c r="ARR99" s="367"/>
      <c r="ARS99" s="367"/>
      <c r="ART99" s="367"/>
      <c r="ARU99" s="367"/>
      <c r="ARV99" s="367"/>
      <c r="ARW99" s="367"/>
      <c r="ARX99" s="367"/>
      <c r="ARY99" s="367"/>
      <c r="ARZ99" s="367"/>
      <c r="ASA99" s="367"/>
      <c r="ASB99" s="367"/>
      <c r="ASC99" s="367"/>
      <c r="ASD99" s="367"/>
      <c r="ASE99" s="367"/>
      <c r="ASF99" s="367"/>
      <c r="ASG99" s="367"/>
      <c r="ASH99" s="367"/>
      <c r="ASI99" s="367"/>
      <c r="ASJ99" s="367"/>
      <c r="ASK99" s="367"/>
      <c r="ASL99" s="367"/>
      <c r="ASM99" s="367"/>
      <c r="ASN99" s="367"/>
      <c r="ASO99" s="367"/>
      <c r="ASP99" s="367"/>
      <c r="ASQ99" s="367"/>
      <c r="ASR99" s="367"/>
      <c r="ASS99" s="367"/>
      <c r="AST99" s="367"/>
      <c r="ASU99" s="367"/>
      <c r="ASV99" s="367"/>
      <c r="ASW99" s="367"/>
      <c r="ASX99" s="367"/>
      <c r="ASY99" s="367"/>
      <c r="ASZ99" s="367"/>
      <c r="ATA99" s="367"/>
      <c r="ATB99" s="367"/>
      <c r="ATC99" s="367"/>
      <c r="ATD99" s="367"/>
    </row>
    <row r="100" spans="1:1200" s="360" customFormat="1">
      <c r="A100" s="356">
        <v>8</v>
      </c>
      <c r="B100" s="356">
        <v>15</v>
      </c>
      <c r="C100" s="357" t="s">
        <v>1548</v>
      </c>
      <c r="D100" s="356">
        <v>2006</v>
      </c>
      <c r="E100" s="358" t="s">
        <v>1466</v>
      </c>
      <c r="F100" s="356" t="s">
        <v>1049</v>
      </c>
      <c r="G100" s="357"/>
      <c r="H100" s="357"/>
      <c r="I100" s="357"/>
      <c r="J100" s="357"/>
      <c r="K100" s="359" t="s">
        <v>1539</v>
      </c>
      <c r="L100" s="367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7"/>
      <c r="AY100" s="367"/>
      <c r="AZ100" s="367"/>
      <c r="BA100" s="367"/>
      <c r="BB100" s="367"/>
      <c r="BC100" s="367"/>
      <c r="BD100" s="367"/>
      <c r="BE100" s="367"/>
      <c r="BF100" s="367"/>
      <c r="BG100" s="367"/>
      <c r="BH100" s="367"/>
      <c r="BI100" s="367"/>
      <c r="BJ100" s="367"/>
      <c r="BK100" s="367"/>
      <c r="BL100" s="367"/>
      <c r="BM100" s="367"/>
      <c r="BN100" s="367"/>
      <c r="BO100" s="367"/>
      <c r="BP100" s="367"/>
      <c r="BQ100" s="367"/>
      <c r="BR100" s="367"/>
      <c r="BS100" s="367"/>
      <c r="BT100" s="367"/>
      <c r="BU100" s="367"/>
      <c r="BV100" s="367"/>
      <c r="BW100" s="367"/>
      <c r="BX100" s="367"/>
      <c r="BY100" s="367"/>
      <c r="BZ100" s="367"/>
      <c r="CA100" s="367"/>
      <c r="CB100" s="367"/>
      <c r="CC100" s="367"/>
      <c r="CD100" s="367"/>
      <c r="CE100" s="367"/>
      <c r="CF100" s="367"/>
      <c r="CG100" s="367"/>
      <c r="CH100" s="367"/>
      <c r="CI100" s="367"/>
      <c r="CJ100" s="367"/>
      <c r="CK100" s="367"/>
      <c r="CL100" s="367"/>
      <c r="CM100" s="367"/>
      <c r="CN100" s="367"/>
      <c r="CO100" s="367"/>
      <c r="CP100" s="367"/>
      <c r="CQ100" s="367"/>
      <c r="CR100" s="367"/>
      <c r="CS100" s="367"/>
      <c r="CT100" s="367"/>
      <c r="CU100" s="367"/>
      <c r="CV100" s="367"/>
      <c r="CW100" s="367"/>
      <c r="CX100" s="367"/>
      <c r="CY100" s="367"/>
      <c r="CZ100" s="367"/>
      <c r="DA100" s="367"/>
      <c r="DB100" s="367"/>
      <c r="DC100" s="367"/>
      <c r="DD100" s="367"/>
      <c r="DE100" s="367"/>
      <c r="DF100" s="367"/>
      <c r="DG100" s="367"/>
      <c r="DH100" s="367"/>
      <c r="DI100" s="367"/>
      <c r="DJ100" s="367"/>
      <c r="DK100" s="367"/>
      <c r="DL100" s="367"/>
      <c r="DM100" s="367"/>
      <c r="DN100" s="367"/>
      <c r="DO100" s="367"/>
      <c r="DP100" s="367"/>
      <c r="DQ100" s="367"/>
      <c r="DR100" s="367"/>
      <c r="DS100" s="367"/>
      <c r="DT100" s="367"/>
      <c r="DU100" s="367"/>
      <c r="DV100" s="367"/>
      <c r="DW100" s="367"/>
      <c r="DX100" s="367"/>
      <c r="DY100" s="367"/>
      <c r="DZ100" s="367"/>
      <c r="EA100" s="367"/>
      <c r="EB100" s="367"/>
      <c r="EC100" s="367"/>
      <c r="ED100" s="367"/>
      <c r="EE100" s="367"/>
      <c r="EF100" s="367"/>
      <c r="EG100" s="367"/>
      <c r="EH100" s="367"/>
      <c r="EI100" s="367"/>
      <c r="EJ100" s="367"/>
      <c r="EK100" s="367"/>
      <c r="EL100" s="367"/>
      <c r="EM100" s="367"/>
      <c r="EN100" s="367"/>
      <c r="EO100" s="367"/>
      <c r="EP100" s="367"/>
      <c r="EQ100" s="367"/>
      <c r="ER100" s="367"/>
      <c r="ES100" s="367"/>
      <c r="ET100" s="367"/>
      <c r="EU100" s="367"/>
      <c r="EV100" s="367"/>
      <c r="EW100" s="367"/>
      <c r="EX100" s="367"/>
      <c r="EY100" s="367"/>
      <c r="EZ100" s="367"/>
      <c r="FA100" s="367"/>
      <c r="FB100" s="367"/>
      <c r="FC100" s="367"/>
      <c r="FD100" s="367"/>
      <c r="FE100" s="367"/>
      <c r="FF100" s="367"/>
      <c r="FG100" s="367"/>
      <c r="FH100" s="367"/>
      <c r="FI100" s="367"/>
      <c r="FJ100" s="367"/>
      <c r="FK100" s="367"/>
      <c r="FL100" s="367"/>
      <c r="FM100" s="367"/>
      <c r="FN100" s="367"/>
      <c r="FO100" s="367"/>
      <c r="FP100" s="367"/>
      <c r="FQ100" s="367"/>
      <c r="FR100" s="367"/>
      <c r="FS100" s="367"/>
      <c r="FT100" s="367"/>
      <c r="FU100" s="367"/>
      <c r="FV100" s="367"/>
      <c r="FW100" s="367"/>
      <c r="FX100" s="367"/>
      <c r="FY100" s="367"/>
      <c r="FZ100" s="367"/>
      <c r="GA100" s="367"/>
      <c r="GB100" s="367"/>
      <c r="GC100" s="367"/>
      <c r="GD100" s="367"/>
      <c r="GE100" s="367"/>
      <c r="GF100" s="367"/>
      <c r="GG100" s="367"/>
      <c r="GH100" s="367"/>
      <c r="GI100" s="367"/>
      <c r="GJ100" s="367"/>
      <c r="GK100" s="367"/>
      <c r="GL100" s="367"/>
      <c r="GM100" s="367"/>
      <c r="GN100" s="367"/>
      <c r="GO100" s="367"/>
      <c r="GP100" s="367"/>
      <c r="GQ100" s="367"/>
      <c r="GR100" s="367"/>
      <c r="GS100" s="367"/>
      <c r="GT100" s="367"/>
      <c r="GU100" s="367"/>
      <c r="GV100" s="367"/>
      <c r="GW100" s="367"/>
      <c r="GX100" s="367"/>
      <c r="GY100" s="367"/>
      <c r="GZ100" s="367"/>
      <c r="HA100" s="367"/>
      <c r="HB100" s="367"/>
      <c r="HC100" s="367"/>
      <c r="HD100" s="367"/>
      <c r="HE100" s="367"/>
      <c r="HF100" s="367"/>
      <c r="HG100" s="367"/>
      <c r="HH100" s="367"/>
      <c r="HI100" s="367"/>
      <c r="HJ100" s="367"/>
      <c r="HK100" s="367"/>
      <c r="HL100" s="367"/>
      <c r="HM100" s="367"/>
      <c r="HN100" s="367"/>
      <c r="HO100" s="367"/>
      <c r="HP100" s="367"/>
      <c r="HQ100" s="367"/>
      <c r="HR100" s="367"/>
      <c r="HS100" s="367"/>
      <c r="HT100" s="367"/>
      <c r="HU100" s="367"/>
      <c r="HV100" s="367"/>
      <c r="HW100" s="367"/>
      <c r="HX100" s="367"/>
      <c r="HY100" s="367"/>
      <c r="HZ100" s="367"/>
      <c r="IA100" s="367"/>
      <c r="IB100" s="367"/>
      <c r="IC100" s="367"/>
      <c r="ID100" s="367"/>
      <c r="IE100" s="367"/>
      <c r="IF100" s="367"/>
      <c r="IG100" s="367"/>
      <c r="IH100" s="367"/>
      <c r="II100" s="367"/>
      <c r="IJ100" s="367"/>
      <c r="IK100" s="367"/>
      <c r="IL100" s="367"/>
      <c r="IM100" s="367"/>
      <c r="IN100" s="367"/>
      <c r="IO100" s="367"/>
      <c r="IP100" s="367"/>
      <c r="IQ100" s="367"/>
      <c r="IR100" s="367"/>
      <c r="IS100" s="367"/>
      <c r="IT100" s="367"/>
      <c r="IU100" s="367"/>
      <c r="IV100" s="367"/>
      <c r="IW100" s="367"/>
      <c r="IX100" s="367"/>
      <c r="IY100" s="367"/>
      <c r="IZ100" s="367"/>
      <c r="JA100" s="367"/>
      <c r="JB100" s="367"/>
      <c r="JC100" s="367"/>
      <c r="JD100" s="367"/>
      <c r="JE100" s="367"/>
      <c r="JF100" s="367"/>
      <c r="JG100" s="367"/>
      <c r="JH100" s="367"/>
      <c r="JI100" s="367"/>
      <c r="JJ100" s="367"/>
      <c r="JK100" s="367"/>
      <c r="JL100" s="367"/>
      <c r="JM100" s="367"/>
      <c r="JN100" s="367"/>
      <c r="JO100" s="367"/>
      <c r="JP100" s="367"/>
      <c r="JQ100" s="367"/>
      <c r="JR100" s="367"/>
      <c r="JS100" s="367"/>
      <c r="JT100" s="367"/>
      <c r="JU100" s="367"/>
      <c r="JV100" s="367"/>
      <c r="JW100" s="367"/>
      <c r="JX100" s="367"/>
      <c r="JY100" s="367"/>
      <c r="JZ100" s="367"/>
      <c r="KA100" s="367"/>
      <c r="KB100" s="367"/>
      <c r="KC100" s="367"/>
      <c r="KD100" s="367"/>
      <c r="KE100" s="367"/>
      <c r="KF100" s="367"/>
      <c r="KG100" s="367"/>
      <c r="KH100" s="367"/>
      <c r="KI100" s="367"/>
      <c r="KJ100" s="367"/>
      <c r="KK100" s="367"/>
      <c r="KL100" s="367"/>
      <c r="KM100" s="367"/>
      <c r="KN100" s="367"/>
      <c r="KO100" s="367"/>
      <c r="KP100" s="367"/>
      <c r="KQ100" s="367"/>
      <c r="KR100" s="367"/>
      <c r="KS100" s="367"/>
      <c r="KT100" s="367"/>
      <c r="KU100" s="367"/>
      <c r="KV100" s="367"/>
      <c r="KW100" s="367"/>
      <c r="KX100" s="367"/>
      <c r="KY100" s="367"/>
      <c r="KZ100" s="367"/>
      <c r="LA100" s="367"/>
      <c r="LB100" s="367"/>
      <c r="LC100" s="367"/>
      <c r="LD100" s="367"/>
      <c r="LE100" s="367"/>
      <c r="LF100" s="367"/>
      <c r="LG100" s="367"/>
      <c r="LH100" s="367"/>
      <c r="LI100" s="367"/>
      <c r="LJ100" s="367"/>
      <c r="LK100" s="367"/>
      <c r="LL100" s="367"/>
      <c r="LM100" s="367"/>
      <c r="LN100" s="367"/>
      <c r="LO100" s="367"/>
      <c r="LP100" s="367"/>
      <c r="LQ100" s="367"/>
      <c r="LR100" s="367"/>
      <c r="LS100" s="367"/>
      <c r="LT100" s="367"/>
      <c r="LU100" s="367"/>
      <c r="LV100" s="367"/>
      <c r="LW100" s="367"/>
      <c r="LX100" s="367"/>
      <c r="LY100" s="367"/>
      <c r="LZ100" s="367"/>
      <c r="MA100" s="367"/>
      <c r="MB100" s="367"/>
      <c r="MC100" s="367"/>
      <c r="MD100" s="367"/>
      <c r="ME100" s="367"/>
      <c r="MF100" s="367"/>
      <c r="MG100" s="367"/>
      <c r="MH100" s="367"/>
      <c r="MI100" s="367"/>
      <c r="MJ100" s="367"/>
      <c r="MK100" s="367"/>
      <c r="ML100" s="367"/>
      <c r="MM100" s="367"/>
      <c r="MN100" s="367"/>
      <c r="MO100" s="367"/>
      <c r="MP100" s="367"/>
      <c r="MQ100" s="367"/>
      <c r="MR100" s="367"/>
      <c r="MS100" s="367"/>
      <c r="MT100" s="367"/>
      <c r="MU100" s="367"/>
      <c r="MV100" s="367"/>
      <c r="MW100" s="367"/>
      <c r="MX100" s="367"/>
      <c r="MY100" s="367"/>
      <c r="MZ100" s="367"/>
      <c r="NA100" s="367"/>
      <c r="NB100" s="367"/>
      <c r="NC100" s="367"/>
      <c r="ND100" s="367"/>
      <c r="NE100" s="367"/>
      <c r="NF100" s="367"/>
      <c r="NG100" s="367"/>
      <c r="NH100" s="367"/>
      <c r="NI100" s="367"/>
      <c r="NJ100" s="367"/>
      <c r="NK100" s="367"/>
      <c r="NL100" s="367"/>
      <c r="NM100" s="367"/>
      <c r="NN100" s="367"/>
      <c r="NO100" s="367"/>
      <c r="NP100" s="367"/>
      <c r="NQ100" s="367"/>
      <c r="NR100" s="367"/>
      <c r="NS100" s="367"/>
      <c r="NT100" s="367"/>
      <c r="NU100" s="367"/>
      <c r="NV100" s="367"/>
      <c r="NW100" s="367"/>
      <c r="NX100" s="367"/>
      <c r="NY100" s="367"/>
      <c r="NZ100" s="367"/>
      <c r="OA100" s="367"/>
      <c r="OB100" s="367"/>
      <c r="OC100" s="367"/>
      <c r="OD100" s="367"/>
      <c r="OE100" s="367"/>
      <c r="OF100" s="367"/>
      <c r="OG100" s="367"/>
      <c r="OH100" s="367"/>
      <c r="OI100" s="367"/>
      <c r="OJ100" s="367"/>
      <c r="OK100" s="367"/>
      <c r="OL100" s="367"/>
      <c r="OM100" s="367"/>
      <c r="ON100" s="367"/>
      <c r="OO100" s="367"/>
      <c r="OP100" s="367"/>
      <c r="OQ100" s="367"/>
      <c r="OR100" s="367"/>
      <c r="OS100" s="367"/>
      <c r="OT100" s="367"/>
      <c r="OU100" s="367"/>
      <c r="OV100" s="367"/>
      <c r="OW100" s="367"/>
      <c r="OX100" s="367"/>
      <c r="OY100" s="367"/>
      <c r="OZ100" s="367"/>
      <c r="PA100" s="367"/>
      <c r="PB100" s="367"/>
      <c r="PC100" s="367"/>
      <c r="PD100" s="367"/>
      <c r="PE100" s="367"/>
      <c r="PF100" s="367"/>
      <c r="PG100" s="367"/>
      <c r="PH100" s="367"/>
      <c r="PI100" s="367"/>
      <c r="PJ100" s="367"/>
      <c r="PK100" s="367"/>
      <c r="PL100" s="367"/>
      <c r="PM100" s="367"/>
      <c r="PN100" s="367"/>
      <c r="PO100" s="367"/>
      <c r="PP100" s="367"/>
      <c r="PQ100" s="367"/>
      <c r="PR100" s="367"/>
      <c r="PS100" s="367"/>
      <c r="PT100" s="367"/>
      <c r="PU100" s="367"/>
      <c r="PV100" s="367"/>
      <c r="PW100" s="367"/>
      <c r="PX100" s="367"/>
      <c r="PY100" s="367"/>
      <c r="PZ100" s="367"/>
      <c r="QA100" s="367"/>
      <c r="QB100" s="367"/>
      <c r="QC100" s="367"/>
      <c r="QD100" s="367"/>
      <c r="QE100" s="367"/>
      <c r="QF100" s="367"/>
      <c r="QG100" s="367"/>
      <c r="QH100" s="367"/>
      <c r="QI100" s="367"/>
      <c r="QJ100" s="367"/>
      <c r="QK100" s="367"/>
      <c r="QL100" s="367"/>
      <c r="QM100" s="367"/>
      <c r="QN100" s="367"/>
      <c r="QO100" s="367"/>
      <c r="QP100" s="367"/>
      <c r="QQ100" s="367"/>
      <c r="QR100" s="367"/>
      <c r="QS100" s="367"/>
      <c r="QT100" s="367"/>
      <c r="QU100" s="367"/>
      <c r="QV100" s="367"/>
      <c r="QW100" s="367"/>
      <c r="QX100" s="367"/>
      <c r="QY100" s="367"/>
      <c r="QZ100" s="367"/>
      <c r="RA100" s="367"/>
      <c r="RB100" s="367"/>
      <c r="RC100" s="367"/>
      <c r="RD100" s="367"/>
      <c r="RE100" s="367"/>
      <c r="RF100" s="367"/>
      <c r="RG100" s="367"/>
      <c r="RH100" s="367"/>
      <c r="RI100" s="367"/>
      <c r="RJ100" s="367"/>
      <c r="RK100" s="367"/>
      <c r="RL100" s="367"/>
      <c r="RM100" s="367"/>
      <c r="RN100" s="367"/>
      <c r="RO100" s="367"/>
      <c r="RP100" s="367"/>
      <c r="RQ100" s="367"/>
      <c r="RR100" s="367"/>
      <c r="RS100" s="367"/>
      <c r="RT100" s="367"/>
      <c r="RU100" s="367"/>
      <c r="RV100" s="367"/>
      <c r="RW100" s="367"/>
      <c r="RX100" s="367"/>
      <c r="RY100" s="367"/>
      <c r="RZ100" s="367"/>
      <c r="SA100" s="367"/>
      <c r="SB100" s="367"/>
      <c r="SC100" s="367"/>
      <c r="SD100" s="367"/>
      <c r="SE100" s="367"/>
      <c r="SF100" s="367"/>
      <c r="SG100" s="367"/>
      <c r="SH100" s="367"/>
      <c r="SI100" s="367"/>
      <c r="SJ100" s="367"/>
      <c r="SK100" s="367"/>
      <c r="SL100" s="367"/>
      <c r="SM100" s="367"/>
      <c r="SN100" s="367"/>
      <c r="SO100" s="367"/>
      <c r="SP100" s="367"/>
      <c r="SQ100" s="367"/>
      <c r="SR100" s="367"/>
      <c r="SS100" s="367"/>
      <c r="ST100" s="367"/>
      <c r="SU100" s="367"/>
      <c r="SV100" s="367"/>
      <c r="SW100" s="367"/>
      <c r="SX100" s="367"/>
      <c r="SY100" s="367"/>
      <c r="SZ100" s="367"/>
      <c r="TA100" s="367"/>
      <c r="TB100" s="367"/>
      <c r="TC100" s="367"/>
      <c r="TD100" s="367"/>
      <c r="TE100" s="367"/>
      <c r="TF100" s="367"/>
      <c r="TG100" s="367"/>
      <c r="TH100" s="367"/>
      <c r="TI100" s="367"/>
      <c r="TJ100" s="367"/>
      <c r="TK100" s="367"/>
      <c r="TL100" s="367"/>
      <c r="TM100" s="367"/>
      <c r="TN100" s="367"/>
      <c r="TO100" s="367"/>
      <c r="TP100" s="367"/>
      <c r="TQ100" s="367"/>
      <c r="TR100" s="367"/>
      <c r="TS100" s="367"/>
      <c r="TT100" s="367"/>
      <c r="TU100" s="367"/>
      <c r="TV100" s="367"/>
      <c r="TW100" s="367"/>
      <c r="TX100" s="367"/>
      <c r="TY100" s="367"/>
      <c r="TZ100" s="367"/>
      <c r="UA100" s="367"/>
      <c r="UB100" s="367"/>
      <c r="UC100" s="367"/>
      <c r="UD100" s="367"/>
      <c r="UE100" s="367"/>
      <c r="UF100" s="367"/>
      <c r="UG100" s="367"/>
      <c r="UH100" s="367"/>
      <c r="UI100" s="367"/>
      <c r="UJ100" s="367"/>
      <c r="UK100" s="367"/>
      <c r="UL100" s="367"/>
      <c r="UM100" s="367"/>
      <c r="UN100" s="367"/>
      <c r="UO100" s="367"/>
      <c r="UP100" s="367"/>
      <c r="UQ100" s="367"/>
      <c r="UR100" s="367"/>
      <c r="US100" s="367"/>
      <c r="UT100" s="367"/>
      <c r="UU100" s="367"/>
      <c r="UV100" s="367"/>
      <c r="UW100" s="367"/>
      <c r="UX100" s="367"/>
      <c r="UY100" s="367"/>
      <c r="UZ100" s="367"/>
      <c r="VA100" s="367"/>
      <c r="VB100" s="367"/>
      <c r="VC100" s="367"/>
      <c r="VD100" s="367"/>
      <c r="VE100" s="367"/>
      <c r="VF100" s="367"/>
      <c r="VG100" s="367"/>
      <c r="VH100" s="367"/>
      <c r="VI100" s="367"/>
      <c r="VJ100" s="367"/>
      <c r="VK100" s="367"/>
      <c r="VL100" s="367"/>
      <c r="VM100" s="367"/>
      <c r="VN100" s="367"/>
      <c r="VO100" s="367"/>
      <c r="VP100" s="367"/>
      <c r="VQ100" s="367"/>
      <c r="VR100" s="367"/>
      <c r="VS100" s="367"/>
      <c r="VT100" s="367"/>
      <c r="VU100" s="367"/>
      <c r="VV100" s="367"/>
      <c r="VW100" s="367"/>
      <c r="VX100" s="367"/>
      <c r="VY100" s="367"/>
      <c r="VZ100" s="367"/>
      <c r="WA100" s="367"/>
      <c r="WB100" s="367"/>
      <c r="WC100" s="367"/>
      <c r="WD100" s="367"/>
      <c r="WE100" s="367"/>
      <c r="WF100" s="367"/>
      <c r="WG100" s="367"/>
      <c r="WH100" s="367"/>
      <c r="WI100" s="367"/>
      <c r="WJ100" s="367"/>
      <c r="WK100" s="367"/>
      <c r="WL100" s="367"/>
      <c r="WM100" s="367"/>
      <c r="WN100" s="367"/>
      <c r="WO100" s="367"/>
      <c r="WP100" s="367"/>
      <c r="WQ100" s="367"/>
      <c r="WR100" s="367"/>
      <c r="WS100" s="367"/>
      <c r="WT100" s="367"/>
      <c r="WU100" s="367"/>
      <c r="WV100" s="367"/>
      <c r="WW100" s="367"/>
      <c r="WX100" s="367"/>
      <c r="WY100" s="367"/>
      <c r="WZ100" s="367"/>
      <c r="XA100" s="367"/>
      <c r="XB100" s="367"/>
      <c r="XC100" s="367"/>
      <c r="XD100" s="367"/>
      <c r="XE100" s="367"/>
      <c r="XF100" s="367"/>
      <c r="XG100" s="367"/>
      <c r="XH100" s="367"/>
      <c r="XI100" s="367"/>
      <c r="XJ100" s="367"/>
      <c r="XK100" s="367"/>
      <c r="XL100" s="367"/>
      <c r="XM100" s="367"/>
      <c r="XN100" s="367"/>
      <c r="XO100" s="367"/>
      <c r="XP100" s="367"/>
      <c r="XQ100" s="367"/>
      <c r="XR100" s="367"/>
      <c r="XS100" s="367"/>
      <c r="XT100" s="367"/>
      <c r="XU100" s="367"/>
      <c r="XV100" s="367"/>
      <c r="XW100" s="367"/>
      <c r="XX100" s="367"/>
      <c r="XY100" s="367"/>
      <c r="XZ100" s="367"/>
      <c r="YA100" s="367"/>
      <c r="YB100" s="367"/>
      <c r="YC100" s="367"/>
      <c r="YD100" s="367"/>
      <c r="YE100" s="367"/>
      <c r="YF100" s="367"/>
      <c r="YG100" s="367"/>
      <c r="YH100" s="367"/>
      <c r="YI100" s="367"/>
      <c r="YJ100" s="367"/>
      <c r="YK100" s="367"/>
      <c r="YL100" s="367"/>
      <c r="YM100" s="367"/>
      <c r="YN100" s="367"/>
      <c r="YO100" s="367"/>
      <c r="YP100" s="367"/>
      <c r="YQ100" s="367"/>
      <c r="YR100" s="367"/>
      <c r="YS100" s="367"/>
      <c r="YT100" s="367"/>
      <c r="YU100" s="367"/>
      <c r="YV100" s="367"/>
      <c r="YW100" s="367"/>
      <c r="YX100" s="367"/>
      <c r="YY100" s="367"/>
      <c r="YZ100" s="367"/>
      <c r="ZA100" s="367"/>
      <c r="ZB100" s="367"/>
      <c r="ZC100" s="367"/>
      <c r="ZD100" s="367"/>
      <c r="ZE100" s="367"/>
      <c r="ZF100" s="367"/>
      <c r="ZG100" s="367"/>
      <c r="ZH100" s="367"/>
      <c r="ZI100" s="367"/>
      <c r="ZJ100" s="367"/>
      <c r="ZK100" s="367"/>
      <c r="ZL100" s="367"/>
      <c r="ZM100" s="367"/>
      <c r="ZN100" s="367"/>
      <c r="ZO100" s="367"/>
      <c r="ZP100" s="367"/>
      <c r="ZQ100" s="367"/>
      <c r="ZR100" s="367"/>
      <c r="ZS100" s="367"/>
      <c r="ZT100" s="367"/>
      <c r="ZU100" s="367"/>
      <c r="ZV100" s="367"/>
      <c r="ZW100" s="367"/>
      <c r="ZX100" s="367"/>
      <c r="ZY100" s="367"/>
      <c r="ZZ100" s="367"/>
      <c r="AAA100" s="367"/>
      <c r="AAB100" s="367"/>
      <c r="AAC100" s="367"/>
      <c r="AAD100" s="367"/>
      <c r="AAE100" s="367"/>
      <c r="AAF100" s="367"/>
      <c r="AAG100" s="367"/>
      <c r="AAH100" s="367"/>
      <c r="AAI100" s="367"/>
      <c r="AAJ100" s="367"/>
      <c r="AAK100" s="367"/>
      <c r="AAL100" s="367"/>
      <c r="AAM100" s="367"/>
      <c r="AAN100" s="367"/>
      <c r="AAO100" s="367"/>
      <c r="AAP100" s="367"/>
      <c r="AAQ100" s="367"/>
      <c r="AAR100" s="367"/>
      <c r="AAS100" s="367"/>
      <c r="AAT100" s="367"/>
      <c r="AAU100" s="367"/>
      <c r="AAV100" s="367"/>
      <c r="AAW100" s="367"/>
      <c r="AAX100" s="367"/>
      <c r="AAY100" s="367"/>
      <c r="AAZ100" s="367"/>
      <c r="ABA100" s="367"/>
      <c r="ABB100" s="367"/>
      <c r="ABC100" s="367"/>
      <c r="ABD100" s="367"/>
      <c r="ABE100" s="367"/>
      <c r="ABF100" s="367"/>
      <c r="ABG100" s="367"/>
      <c r="ABH100" s="367"/>
      <c r="ABI100" s="367"/>
      <c r="ABJ100" s="367"/>
      <c r="ABK100" s="367"/>
      <c r="ABL100" s="367"/>
      <c r="ABM100" s="367"/>
      <c r="ABN100" s="367"/>
      <c r="ABO100" s="367"/>
      <c r="ABP100" s="367"/>
      <c r="ABQ100" s="367"/>
      <c r="ABR100" s="367"/>
      <c r="ABS100" s="367"/>
      <c r="ABT100" s="367"/>
      <c r="ABU100" s="367"/>
      <c r="ABV100" s="367"/>
      <c r="ABW100" s="367"/>
      <c r="ABX100" s="367"/>
      <c r="ABY100" s="367"/>
      <c r="ABZ100" s="367"/>
      <c r="ACA100" s="367"/>
      <c r="ACB100" s="367"/>
      <c r="ACC100" s="367"/>
      <c r="ACD100" s="367"/>
      <c r="ACE100" s="367"/>
      <c r="ACF100" s="367"/>
      <c r="ACG100" s="367"/>
      <c r="ACH100" s="367"/>
      <c r="ACI100" s="367"/>
      <c r="ACJ100" s="367"/>
      <c r="ACK100" s="367"/>
      <c r="ACL100" s="367"/>
      <c r="ACM100" s="367"/>
      <c r="ACN100" s="367"/>
      <c r="ACO100" s="367"/>
      <c r="ACP100" s="367"/>
      <c r="ACQ100" s="367"/>
      <c r="ACR100" s="367"/>
      <c r="ACS100" s="367"/>
      <c r="ACT100" s="367"/>
      <c r="ACU100" s="367"/>
      <c r="ACV100" s="367"/>
      <c r="ACW100" s="367"/>
      <c r="ACX100" s="367"/>
      <c r="ACY100" s="367"/>
      <c r="ACZ100" s="367"/>
      <c r="ADA100" s="367"/>
      <c r="ADB100" s="367"/>
      <c r="ADC100" s="367"/>
      <c r="ADD100" s="367"/>
      <c r="ADE100" s="367"/>
      <c r="ADF100" s="367"/>
      <c r="ADG100" s="367"/>
      <c r="ADH100" s="367"/>
      <c r="ADI100" s="367"/>
      <c r="ADJ100" s="367"/>
      <c r="ADK100" s="367"/>
      <c r="ADL100" s="367"/>
      <c r="ADM100" s="367"/>
      <c r="ADN100" s="367"/>
      <c r="ADO100" s="367"/>
      <c r="ADP100" s="367"/>
      <c r="ADQ100" s="367"/>
      <c r="ADR100" s="367"/>
      <c r="ADS100" s="367"/>
      <c r="ADT100" s="367"/>
      <c r="ADU100" s="367"/>
      <c r="ADV100" s="367"/>
      <c r="ADW100" s="367"/>
      <c r="ADX100" s="367"/>
      <c r="ADY100" s="367"/>
      <c r="ADZ100" s="367"/>
      <c r="AEA100" s="367"/>
      <c r="AEB100" s="367"/>
      <c r="AEC100" s="367"/>
      <c r="AED100" s="367"/>
      <c r="AEE100" s="367"/>
      <c r="AEF100" s="367"/>
      <c r="AEG100" s="367"/>
      <c r="AEH100" s="367"/>
      <c r="AEI100" s="367"/>
      <c r="AEJ100" s="367"/>
      <c r="AEK100" s="367"/>
      <c r="AEL100" s="367"/>
      <c r="AEM100" s="367"/>
      <c r="AEN100" s="367"/>
      <c r="AEO100" s="367"/>
      <c r="AEP100" s="367"/>
      <c r="AEQ100" s="367"/>
      <c r="AER100" s="367"/>
      <c r="AES100" s="367"/>
      <c r="AET100" s="367"/>
      <c r="AEU100" s="367"/>
      <c r="AEV100" s="367"/>
      <c r="AEW100" s="367"/>
      <c r="AEX100" s="367"/>
      <c r="AEY100" s="367"/>
      <c r="AEZ100" s="367"/>
      <c r="AFA100" s="367"/>
      <c r="AFB100" s="367"/>
      <c r="AFC100" s="367"/>
      <c r="AFD100" s="367"/>
      <c r="AFE100" s="367"/>
      <c r="AFF100" s="367"/>
      <c r="AFG100" s="367"/>
      <c r="AFH100" s="367"/>
      <c r="AFI100" s="367"/>
      <c r="AFJ100" s="367"/>
      <c r="AFK100" s="367"/>
      <c r="AFL100" s="367"/>
      <c r="AFM100" s="367"/>
      <c r="AFN100" s="367"/>
      <c r="AFO100" s="367"/>
      <c r="AFP100" s="367"/>
      <c r="AFQ100" s="367"/>
      <c r="AFR100" s="367"/>
      <c r="AFS100" s="367"/>
      <c r="AFT100" s="367"/>
      <c r="AFU100" s="367"/>
      <c r="AFV100" s="367"/>
      <c r="AFW100" s="367"/>
      <c r="AFX100" s="367"/>
      <c r="AFY100" s="367"/>
      <c r="AFZ100" s="367"/>
      <c r="AGA100" s="367"/>
      <c r="AGB100" s="367"/>
      <c r="AGC100" s="367"/>
      <c r="AGD100" s="367"/>
      <c r="AGE100" s="367"/>
      <c r="AGF100" s="367"/>
      <c r="AGG100" s="367"/>
      <c r="AGH100" s="367"/>
      <c r="AGI100" s="367"/>
      <c r="AGJ100" s="367"/>
      <c r="AGK100" s="367"/>
      <c r="AGL100" s="367"/>
      <c r="AGM100" s="367"/>
      <c r="AGN100" s="367"/>
      <c r="AGO100" s="367"/>
      <c r="AGP100" s="367"/>
      <c r="AGQ100" s="367"/>
      <c r="AGR100" s="367"/>
      <c r="AGS100" s="367"/>
      <c r="AGT100" s="367"/>
      <c r="AGU100" s="367"/>
      <c r="AGV100" s="367"/>
      <c r="AGW100" s="367"/>
      <c r="AGX100" s="367"/>
      <c r="AGY100" s="367"/>
      <c r="AGZ100" s="367"/>
      <c r="AHA100" s="367"/>
      <c r="AHB100" s="367"/>
      <c r="AHC100" s="367"/>
      <c r="AHD100" s="367"/>
      <c r="AHE100" s="367"/>
      <c r="AHF100" s="367"/>
      <c r="AHG100" s="367"/>
      <c r="AHH100" s="367"/>
      <c r="AHI100" s="367"/>
      <c r="AHJ100" s="367"/>
      <c r="AHK100" s="367"/>
      <c r="AHL100" s="367"/>
      <c r="AHM100" s="367"/>
      <c r="AHN100" s="367"/>
      <c r="AHO100" s="367"/>
      <c r="AHP100" s="367"/>
      <c r="AHQ100" s="367"/>
      <c r="AHR100" s="367"/>
      <c r="AHS100" s="367"/>
      <c r="AHT100" s="367"/>
      <c r="AHU100" s="367"/>
      <c r="AHV100" s="367"/>
      <c r="AHW100" s="367"/>
      <c r="AHX100" s="367"/>
      <c r="AHY100" s="367"/>
      <c r="AHZ100" s="367"/>
      <c r="AIA100" s="367"/>
      <c r="AIB100" s="367"/>
      <c r="AIC100" s="367"/>
      <c r="AID100" s="367"/>
      <c r="AIE100" s="367"/>
      <c r="AIF100" s="367"/>
      <c r="AIG100" s="367"/>
      <c r="AIH100" s="367"/>
      <c r="AII100" s="367"/>
      <c r="AIJ100" s="367"/>
      <c r="AIK100" s="367"/>
      <c r="AIL100" s="367"/>
      <c r="AIM100" s="367"/>
      <c r="AIN100" s="367"/>
      <c r="AIO100" s="367"/>
      <c r="AIP100" s="367"/>
      <c r="AIQ100" s="367"/>
      <c r="AIR100" s="367"/>
      <c r="AIS100" s="367"/>
      <c r="AIT100" s="367"/>
      <c r="AIU100" s="367"/>
      <c r="AIV100" s="367"/>
      <c r="AIW100" s="367"/>
      <c r="AIX100" s="367"/>
      <c r="AIY100" s="367"/>
      <c r="AIZ100" s="367"/>
      <c r="AJA100" s="367"/>
      <c r="AJB100" s="367"/>
      <c r="AJC100" s="367"/>
      <c r="AJD100" s="367"/>
      <c r="AJE100" s="367"/>
      <c r="AJF100" s="367"/>
      <c r="AJG100" s="367"/>
      <c r="AJH100" s="367"/>
      <c r="AJI100" s="367"/>
      <c r="AJJ100" s="367"/>
      <c r="AJK100" s="367"/>
      <c r="AJL100" s="367"/>
      <c r="AJM100" s="367"/>
      <c r="AJN100" s="367"/>
      <c r="AJO100" s="367"/>
      <c r="AJP100" s="367"/>
      <c r="AJQ100" s="367"/>
      <c r="AJR100" s="367"/>
      <c r="AJS100" s="367"/>
      <c r="AJT100" s="367"/>
      <c r="AJU100" s="367"/>
      <c r="AJV100" s="367"/>
      <c r="AJW100" s="367"/>
      <c r="AJX100" s="367"/>
      <c r="AJY100" s="367"/>
      <c r="AJZ100" s="367"/>
      <c r="AKA100" s="367"/>
      <c r="AKB100" s="367"/>
      <c r="AKC100" s="367"/>
      <c r="AKD100" s="367"/>
      <c r="AKE100" s="367"/>
      <c r="AKF100" s="367"/>
      <c r="AKG100" s="367"/>
      <c r="AKH100" s="367"/>
      <c r="AKI100" s="367"/>
      <c r="AKJ100" s="367"/>
      <c r="AKK100" s="367"/>
      <c r="AKL100" s="367"/>
      <c r="AKM100" s="367"/>
      <c r="AKN100" s="367"/>
      <c r="AKO100" s="367"/>
      <c r="AKP100" s="367"/>
      <c r="AKQ100" s="367"/>
      <c r="AKR100" s="367"/>
      <c r="AKS100" s="367"/>
      <c r="AKT100" s="367"/>
      <c r="AKU100" s="367"/>
      <c r="AKV100" s="367"/>
      <c r="AKW100" s="367"/>
      <c r="AKX100" s="367"/>
      <c r="AKY100" s="367"/>
      <c r="AKZ100" s="367"/>
      <c r="ALA100" s="367"/>
      <c r="ALB100" s="367"/>
      <c r="ALC100" s="367"/>
      <c r="ALD100" s="367"/>
      <c r="ALE100" s="367"/>
      <c r="ALF100" s="367"/>
      <c r="ALG100" s="367"/>
      <c r="ALH100" s="367"/>
      <c r="ALI100" s="367"/>
      <c r="ALJ100" s="367"/>
      <c r="ALK100" s="367"/>
      <c r="ALL100" s="367"/>
      <c r="ALM100" s="367"/>
      <c r="ALN100" s="367"/>
      <c r="ALO100" s="367"/>
      <c r="ALP100" s="367"/>
      <c r="ALQ100" s="367"/>
      <c r="ALR100" s="367"/>
      <c r="ALS100" s="367"/>
      <c r="ALT100" s="367"/>
      <c r="ALU100" s="367"/>
      <c r="ALV100" s="367"/>
      <c r="ALW100" s="367"/>
      <c r="ALX100" s="367"/>
      <c r="ALY100" s="367"/>
      <c r="ALZ100" s="367"/>
      <c r="AMA100" s="367"/>
      <c r="AMB100" s="367"/>
      <c r="AMC100" s="367"/>
      <c r="AMD100" s="367"/>
      <c r="AME100" s="367"/>
      <c r="AMF100" s="367"/>
      <c r="AMG100" s="367"/>
      <c r="AMH100" s="367"/>
      <c r="AMI100" s="367"/>
      <c r="AMJ100" s="367"/>
      <c r="AMK100" s="367"/>
      <c r="AML100" s="367"/>
      <c r="AMM100" s="367"/>
      <c r="AMN100" s="367"/>
      <c r="AMO100" s="367"/>
      <c r="AMP100" s="367"/>
      <c r="AMQ100" s="367"/>
      <c r="AMR100" s="367"/>
      <c r="AMS100" s="367"/>
      <c r="AMT100" s="367"/>
      <c r="AMU100" s="367"/>
      <c r="AMV100" s="367"/>
      <c r="AMW100" s="367"/>
      <c r="AMX100" s="367"/>
      <c r="AMY100" s="367"/>
      <c r="AMZ100" s="367"/>
      <c r="ANA100" s="367"/>
      <c r="ANB100" s="367"/>
      <c r="ANC100" s="367"/>
      <c r="AND100" s="367"/>
      <c r="ANE100" s="367"/>
      <c r="ANF100" s="367"/>
      <c r="ANG100" s="367"/>
      <c r="ANH100" s="367"/>
      <c r="ANI100" s="367"/>
      <c r="ANJ100" s="367"/>
      <c r="ANK100" s="367"/>
      <c r="ANL100" s="367"/>
      <c r="ANM100" s="367"/>
      <c r="ANN100" s="367"/>
      <c r="ANO100" s="367"/>
      <c r="ANP100" s="367"/>
      <c r="ANQ100" s="367"/>
      <c r="ANR100" s="367"/>
      <c r="ANS100" s="367"/>
      <c r="ANT100" s="367"/>
      <c r="ANU100" s="367"/>
      <c r="ANV100" s="367"/>
      <c r="ANW100" s="367"/>
      <c r="ANX100" s="367"/>
      <c r="ANY100" s="367"/>
      <c r="ANZ100" s="367"/>
      <c r="AOA100" s="367"/>
      <c r="AOB100" s="367"/>
      <c r="AOC100" s="367"/>
      <c r="AOD100" s="367"/>
      <c r="AOE100" s="367"/>
      <c r="AOF100" s="367"/>
      <c r="AOG100" s="367"/>
      <c r="AOH100" s="367"/>
      <c r="AOI100" s="367"/>
      <c r="AOJ100" s="367"/>
      <c r="AOK100" s="367"/>
      <c r="AOL100" s="367"/>
      <c r="AOM100" s="367"/>
      <c r="AON100" s="367"/>
      <c r="AOO100" s="367"/>
      <c r="AOP100" s="367"/>
      <c r="AOQ100" s="367"/>
      <c r="AOR100" s="367"/>
      <c r="AOS100" s="367"/>
      <c r="AOT100" s="367"/>
      <c r="AOU100" s="367"/>
      <c r="AOV100" s="367"/>
      <c r="AOW100" s="367"/>
      <c r="AOX100" s="367"/>
      <c r="AOY100" s="367"/>
      <c r="AOZ100" s="367"/>
      <c r="APA100" s="367"/>
      <c r="APB100" s="367"/>
      <c r="APC100" s="367"/>
      <c r="APD100" s="367"/>
      <c r="APE100" s="367"/>
      <c r="APF100" s="367"/>
      <c r="APG100" s="367"/>
      <c r="APH100" s="367"/>
      <c r="API100" s="367"/>
      <c r="APJ100" s="367"/>
      <c r="APK100" s="367"/>
      <c r="APL100" s="367"/>
      <c r="APM100" s="367"/>
      <c r="APN100" s="367"/>
      <c r="APO100" s="367"/>
      <c r="APP100" s="367"/>
      <c r="APQ100" s="367"/>
      <c r="APR100" s="367"/>
      <c r="APS100" s="367"/>
      <c r="APT100" s="367"/>
      <c r="APU100" s="367"/>
      <c r="APV100" s="367"/>
      <c r="APW100" s="367"/>
      <c r="APX100" s="367"/>
      <c r="APY100" s="367"/>
      <c r="APZ100" s="367"/>
      <c r="AQA100" s="367"/>
      <c r="AQB100" s="367"/>
      <c r="AQC100" s="367"/>
      <c r="AQD100" s="367"/>
      <c r="AQE100" s="367"/>
      <c r="AQF100" s="367"/>
      <c r="AQG100" s="367"/>
      <c r="AQH100" s="367"/>
      <c r="AQI100" s="367"/>
      <c r="AQJ100" s="367"/>
      <c r="AQK100" s="367"/>
      <c r="AQL100" s="367"/>
      <c r="AQM100" s="367"/>
      <c r="AQN100" s="367"/>
      <c r="AQO100" s="367"/>
      <c r="AQP100" s="367"/>
      <c r="AQQ100" s="367"/>
      <c r="AQR100" s="367"/>
      <c r="AQS100" s="367"/>
      <c r="AQT100" s="367"/>
      <c r="AQU100" s="367"/>
      <c r="AQV100" s="367"/>
      <c r="AQW100" s="367"/>
      <c r="AQX100" s="367"/>
      <c r="AQY100" s="367"/>
      <c r="AQZ100" s="367"/>
      <c r="ARA100" s="367"/>
      <c r="ARB100" s="367"/>
      <c r="ARC100" s="367"/>
      <c r="ARD100" s="367"/>
      <c r="ARE100" s="367"/>
      <c r="ARF100" s="367"/>
      <c r="ARG100" s="367"/>
      <c r="ARH100" s="367"/>
      <c r="ARI100" s="367"/>
      <c r="ARJ100" s="367"/>
      <c r="ARK100" s="367"/>
      <c r="ARL100" s="367"/>
      <c r="ARM100" s="367"/>
      <c r="ARN100" s="367"/>
      <c r="ARO100" s="367"/>
      <c r="ARP100" s="367"/>
      <c r="ARQ100" s="367"/>
      <c r="ARR100" s="367"/>
      <c r="ARS100" s="367"/>
      <c r="ART100" s="367"/>
      <c r="ARU100" s="367"/>
      <c r="ARV100" s="367"/>
      <c r="ARW100" s="367"/>
      <c r="ARX100" s="367"/>
      <c r="ARY100" s="367"/>
      <c r="ARZ100" s="367"/>
      <c r="ASA100" s="367"/>
      <c r="ASB100" s="367"/>
      <c r="ASC100" s="367"/>
      <c r="ASD100" s="367"/>
      <c r="ASE100" s="367"/>
      <c r="ASF100" s="367"/>
      <c r="ASG100" s="367"/>
      <c r="ASH100" s="367"/>
      <c r="ASI100" s="367"/>
      <c r="ASJ100" s="367"/>
      <c r="ASK100" s="367"/>
      <c r="ASL100" s="367"/>
      <c r="ASM100" s="367"/>
      <c r="ASN100" s="367"/>
      <c r="ASO100" s="367"/>
      <c r="ASP100" s="367"/>
      <c r="ASQ100" s="367"/>
      <c r="ASR100" s="367"/>
      <c r="ASS100" s="367"/>
      <c r="AST100" s="367"/>
      <c r="ASU100" s="367"/>
      <c r="ASV100" s="367"/>
      <c r="ASW100" s="367"/>
      <c r="ASX100" s="367"/>
      <c r="ASY100" s="367"/>
      <c r="ASZ100" s="367"/>
      <c r="ATA100" s="367"/>
      <c r="ATB100" s="367"/>
      <c r="ATC100" s="367"/>
      <c r="ATD100" s="367"/>
    </row>
    <row r="101" spans="1:1200" s="360" customFormat="1">
      <c r="A101" s="356">
        <v>8</v>
      </c>
      <c r="B101" s="356">
        <v>16</v>
      </c>
      <c r="C101" s="357" t="s">
        <v>1547</v>
      </c>
      <c r="D101" s="356">
        <v>2005</v>
      </c>
      <c r="E101" s="358" t="s">
        <v>1545</v>
      </c>
      <c r="F101" s="356" t="s">
        <v>1319</v>
      </c>
      <c r="G101" s="357"/>
      <c r="H101" s="357"/>
      <c r="I101" s="357"/>
      <c r="J101" s="357"/>
      <c r="K101" s="359" t="s">
        <v>1539</v>
      </c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/>
      <c r="BF101" s="367"/>
      <c r="BG101" s="367"/>
      <c r="BH101" s="367"/>
      <c r="BI101" s="367"/>
      <c r="BJ101" s="367"/>
      <c r="BK101" s="367"/>
      <c r="BL101" s="367"/>
      <c r="BM101" s="367"/>
      <c r="BN101" s="367"/>
      <c r="BO101" s="367"/>
      <c r="BP101" s="367"/>
      <c r="BQ101" s="367"/>
      <c r="BR101" s="367"/>
      <c r="BS101" s="367"/>
      <c r="BT101" s="367"/>
      <c r="BU101" s="367"/>
      <c r="BV101" s="367"/>
      <c r="BW101" s="367"/>
      <c r="BX101" s="367"/>
      <c r="BY101" s="367"/>
      <c r="BZ101" s="367"/>
      <c r="CA101" s="367"/>
      <c r="CB101" s="367"/>
      <c r="CC101" s="367"/>
      <c r="CD101" s="367"/>
      <c r="CE101" s="367"/>
      <c r="CF101" s="367"/>
      <c r="CG101" s="367"/>
      <c r="CH101" s="367"/>
      <c r="CI101" s="367"/>
      <c r="CJ101" s="367"/>
      <c r="CK101" s="367"/>
      <c r="CL101" s="367"/>
      <c r="CM101" s="367"/>
      <c r="CN101" s="367"/>
      <c r="CO101" s="367"/>
      <c r="CP101" s="367"/>
      <c r="CQ101" s="367"/>
      <c r="CR101" s="367"/>
      <c r="CS101" s="367"/>
      <c r="CT101" s="367"/>
      <c r="CU101" s="367"/>
      <c r="CV101" s="367"/>
      <c r="CW101" s="367"/>
      <c r="CX101" s="367"/>
      <c r="CY101" s="367"/>
      <c r="CZ101" s="367"/>
      <c r="DA101" s="367"/>
      <c r="DB101" s="367"/>
      <c r="DC101" s="367"/>
      <c r="DD101" s="367"/>
      <c r="DE101" s="367"/>
      <c r="DF101" s="367"/>
      <c r="DG101" s="367"/>
      <c r="DH101" s="367"/>
      <c r="DI101" s="367"/>
      <c r="DJ101" s="367"/>
      <c r="DK101" s="367"/>
      <c r="DL101" s="367"/>
      <c r="DM101" s="367"/>
      <c r="DN101" s="367"/>
      <c r="DO101" s="367"/>
      <c r="DP101" s="367"/>
      <c r="DQ101" s="367"/>
      <c r="DR101" s="367"/>
      <c r="DS101" s="367"/>
      <c r="DT101" s="367"/>
      <c r="DU101" s="367"/>
      <c r="DV101" s="367"/>
      <c r="DW101" s="367"/>
      <c r="DX101" s="367"/>
      <c r="DY101" s="367"/>
      <c r="DZ101" s="367"/>
      <c r="EA101" s="367"/>
      <c r="EB101" s="367"/>
      <c r="EC101" s="367"/>
      <c r="ED101" s="367"/>
      <c r="EE101" s="367"/>
      <c r="EF101" s="367"/>
      <c r="EG101" s="367"/>
      <c r="EH101" s="367"/>
      <c r="EI101" s="367"/>
      <c r="EJ101" s="367"/>
      <c r="EK101" s="367"/>
      <c r="EL101" s="367"/>
      <c r="EM101" s="367"/>
      <c r="EN101" s="367"/>
      <c r="EO101" s="367"/>
      <c r="EP101" s="367"/>
      <c r="EQ101" s="367"/>
      <c r="ER101" s="367"/>
      <c r="ES101" s="367"/>
      <c r="ET101" s="367"/>
      <c r="EU101" s="367"/>
      <c r="EV101" s="367"/>
      <c r="EW101" s="367"/>
      <c r="EX101" s="367"/>
      <c r="EY101" s="367"/>
      <c r="EZ101" s="367"/>
      <c r="FA101" s="367"/>
      <c r="FB101" s="367"/>
      <c r="FC101" s="367"/>
      <c r="FD101" s="367"/>
      <c r="FE101" s="367"/>
      <c r="FF101" s="367"/>
      <c r="FG101" s="367"/>
      <c r="FH101" s="367"/>
      <c r="FI101" s="367"/>
      <c r="FJ101" s="367"/>
      <c r="FK101" s="367"/>
      <c r="FL101" s="367"/>
      <c r="FM101" s="367"/>
      <c r="FN101" s="367"/>
      <c r="FO101" s="367"/>
      <c r="FP101" s="367"/>
      <c r="FQ101" s="367"/>
      <c r="FR101" s="367"/>
      <c r="FS101" s="367"/>
      <c r="FT101" s="367"/>
      <c r="FU101" s="367"/>
      <c r="FV101" s="367"/>
      <c r="FW101" s="367"/>
      <c r="FX101" s="367"/>
      <c r="FY101" s="367"/>
      <c r="FZ101" s="367"/>
      <c r="GA101" s="367"/>
      <c r="GB101" s="367"/>
      <c r="GC101" s="367"/>
      <c r="GD101" s="367"/>
      <c r="GE101" s="367"/>
      <c r="GF101" s="367"/>
      <c r="GG101" s="367"/>
      <c r="GH101" s="367"/>
      <c r="GI101" s="367"/>
      <c r="GJ101" s="367"/>
      <c r="GK101" s="367"/>
      <c r="GL101" s="367"/>
      <c r="GM101" s="367"/>
      <c r="GN101" s="367"/>
      <c r="GO101" s="367"/>
      <c r="GP101" s="367"/>
      <c r="GQ101" s="367"/>
      <c r="GR101" s="367"/>
      <c r="GS101" s="367"/>
      <c r="GT101" s="367"/>
      <c r="GU101" s="367"/>
      <c r="GV101" s="367"/>
      <c r="GW101" s="367"/>
      <c r="GX101" s="367"/>
      <c r="GY101" s="367"/>
      <c r="GZ101" s="367"/>
      <c r="HA101" s="367"/>
      <c r="HB101" s="367"/>
      <c r="HC101" s="367"/>
      <c r="HD101" s="367"/>
      <c r="HE101" s="367"/>
      <c r="HF101" s="367"/>
      <c r="HG101" s="367"/>
      <c r="HH101" s="367"/>
      <c r="HI101" s="367"/>
      <c r="HJ101" s="367"/>
      <c r="HK101" s="367"/>
      <c r="HL101" s="367"/>
      <c r="HM101" s="367"/>
      <c r="HN101" s="367"/>
      <c r="HO101" s="367"/>
      <c r="HP101" s="367"/>
      <c r="HQ101" s="367"/>
      <c r="HR101" s="367"/>
      <c r="HS101" s="367"/>
      <c r="HT101" s="367"/>
      <c r="HU101" s="367"/>
      <c r="HV101" s="367"/>
      <c r="HW101" s="367"/>
      <c r="HX101" s="367"/>
      <c r="HY101" s="367"/>
      <c r="HZ101" s="367"/>
      <c r="IA101" s="367"/>
      <c r="IB101" s="367"/>
      <c r="IC101" s="367"/>
      <c r="ID101" s="367"/>
      <c r="IE101" s="367"/>
      <c r="IF101" s="367"/>
      <c r="IG101" s="367"/>
      <c r="IH101" s="367"/>
      <c r="II101" s="367"/>
      <c r="IJ101" s="367"/>
      <c r="IK101" s="367"/>
      <c r="IL101" s="367"/>
      <c r="IM101" s="367"/>
      <c r="IN101" s="367"/>
      <c r="IO101" s="367"/>
      <c r="IP101" s="367"/>
      <c r="IQ101" s="367"/>
      <c r="IR101" s="367"/>
      <c r="IS101" s="367"/>
      <c r="IT101" s="367"/>
      <c r="IU101" s="367"/>
      <c r="IV101" s="367"/>
      <c r="IW101" s="367"/>
      <c r="IX101" s="367"/>
      <c r="IY101" s="367"/>
      <c r="IZ101" s="367"/>
      <c r="JA101" s="367"/>
      <c r="JB101" s="367"/>
      <c r="JC101" s="367"/>
      <c r="JD101" s="367"/>
      <c r="JE101" s="367"/>
      <c r="JF101" s="367"/>
      <c r="JG101" s="367"/>
      <c r="JH101" s="367"/>
      <c r="JI101" s="367"/>
      <c r="JJ101" s="367"/>
      <c r="JK101" s="367"/>
      <c r="JL101" s="367"/>
      <c r="JM101" s="367"/>
      <c r="JN101" s="367"/>
      <c r="JO101" s="367"/>
      <c r="JP101" s="367"/>
      <c r="JQ101" s="367"/>
      <c r="JR101" s="367"/>
      <c r="JS101" s="367"/>
      <c r="JT101" s="367"/>
      <c r="JU101" s="367"/>
      <c r="JV101" s="367"/>
      <c r="JW101" s="367"/>
      <c r="JX101" s="367"/>
      <c r="JY101" s="367"/>
      <c r="JZ101" s="367"/>
      <c r="KA101" s="367"/>
      <c r="KB101" s="367"/>
      <c r="KC101" s="367"/>
      <c r="KD101" s="367"/>
      <c r="KE101" s="367"/>
      <c r="KF101" s="367"/>
      <c r="KG101" s="367"/>
      <c r="KH101" s="367"/>
      <c r="KI101" s="367"/>
      <c r="KJ101" s="367"/>
      <c r="KK101" s="367"/>
      <c r="KL101" s="367"/>
      <c r="KM101" s="367"/>
      <c r="KN101" s="367"/>
      <c r="KO101" s="367"/>
      <c r="KP101" s="367"/>
      <c r="KQ101" s="367"/>
      <c r="KR101" s="367"/>
      <c r="KS101" s="367"/>
      <c r="KT101" s="367"/>
      <c r="KU101" s="367"/>
      <c r="KV101" s="367"/>
      <c r="KW101" s="367"/>
      <c r="KX101" s="367"/>
      <c r="KY101" s="367"/>
      <c r="KZ101" s="367"/>
      <c r="LA101" s="367"/>
      <c r="LB101" s="367"/>
      <c r="LC101" s="367"/>
      <c r="LD101" s="367"/>
      <c r="LE101" s="367"/>
      <c r="LF101" s="367"/>
      <c r="LG101" s="367"/>
      <c r="LH101" s="367"/>
      <c r="LI101" s="367"/>
      <c r="LJ101" s="367"/>
      <c r="LK101" s="367"/>
      <c r="LL101" s="367"/>
      <c r="LM101" s="367"/>
      <c r="LN101" s="367"/>
      <c r="LO101" s="367"/>
      <c r="LP101" s="367"/>
      <c r="LQ101" s="367"/>
      <c r="LR101" s="367"/>
      <c r="LS101" s="367"/>
      <c r="LT101" s="367"/>
      <c r="LU101" s="367"/>
      <c r="LV101" s="367"/>
      <c r="LW101" s="367"/>
      <c r="LX101" s="367"/>
      <c r="LY101" s="367"/>
      <c r="LZ101" s="367"/>
      <c r="MA101" s="367"/>
      <c r="MB101" s="367"/>
      <c r="MC101" s="367"/>
      <c r="MD101" s="367"/>
      <c r="ME101" s="367"/>
      <c r="MF101" s="367"/>
      <c r="MG101" s="367"/>
      <c r="MH101" s="367"/>
      <c r="MI101" s="367"/>
      <c r="MJ101" s="367"/>
      <c r="MK101" s="367"/>
      <c r="ML101" s="367"/>
      <c r="MM101" s="367"/>
      <c r="MN101" s="367"/>
      <c r="MO101" s="367"/>
      <c r="MP101" s="367"/>
      <c r="MQ101" s="367"/>
      <c r="MR101" s="367"/>
      <c r="MS101" s="367"/>
      <c r="MT101" s="367"/>
      <c r="MU101" s="367"/>
      <c r="MV101" s="367"/>
      <c r="MW101" s="367"/>
      <c r="MX101" s="367"/>
      <c r="MY101" s="367"/>
      <c r="MZ101" s="367"/>
      <c r="NA101" s="367"/>
      <c r="NB101" s="367"/>
      <c r="NC101" s="367"/>
      <c r="ND101" s="367"/>
      <c r="NE101" s="367"/>
      <c r="NF101" s="367"/>
      <c r="NG101" s="367"/>
      <c r="NH101" s="367"/>
      <c r="NI101" s="367"/>
      <c r="NJ101" s="367"/>
      <c r="NK101" s="367"/>
      <c r="NL101" s="367"/>
      <c r="NM101" s="367"/>
      <c r="NN101" s="367"/>
      <c r="NO101" s="367"/>
      <c r="NP101" s="367"/>
      <c r="NQ101" s="367"/>
      <c r="NR101" s="367"/>
      <c r="NS101" s="367"/>
      <c r="NT101" s="367"/>
      <c r="NU101" s="367"/>
      <c r="NV101" s="367"/>
      <c r="NW101" s="367"/>
      <c r="NX101" s="367"/>
      <c r="NY101" s="367"/>
      <c r="NZ101" s="367"/>
      <c r="OA101" s="367"/>
      <c r="OB101" s="367"/>
      <c r="OC101" s="367"/>
      <c r="OD101" s="367"/>
      <c r="OE101" s="367"/>
      <c r="OF101" s="367"/>
      <c r="OG101" s="367"/>
      <c r="OH101" s="367"/>
      <c r="OI101" s="367"/>
      <c r="OJ101" s="367"/>
      <c r="OK101" s="367"/>
      <c r="OL101" s="367"/>
      <c r="OM101" s="367"/>
      <c r="ON101" s="367"/>
      <c r="OO101" s="367"/>
      <c r="OP101" s="367"/>
      <c r="OQ101" s="367"/>
      <c r="OR101" s="367"/>
      <c r="OS101" s="367"/>
      <c r="OT101" s="367"/>
      <c r="OU101" s="367"/>
      <c r="OV101" s="367"/>
      <c r="OW101" s="367"/>
      <c r="OX101" s="367"/>
      <c r="OY101" s="367"/>
      <c r="OZ101" s="367"/>
      <c r="PA101" s="367"/>
      <c r="PB101" s="367"/>
      <c r="PC101" s="367"/>
      <c r="PD101" s="367"/>
      <c r="PE101" s="367"/>
      <c r="PF101" s="367"/>
      <c r="PG101" s="367"/>
      <c r="PH101" s="367"/>
      <c r="PI101" s="367"/>
      <c r="PJ101" s="367"/>
      <c r="PK101" s="367"/>
      <c r="PL101" s="367"/>
      <c r="PM101" s="367"/>
      <c r="PN101" s="367"/>
      <c r="PO101" s="367"/>
      <c r="PP101" s="367"/>
      <c r="PQ101" s="367"/>
      <c r="PR101" s="367"/>
      <c r="PS101" s="367"/>
      <c r="PT101" s="367"/>
      <c r="PU101" s="367"/>
      <c r="PV101" s="367"/>
      <c r="PW101" s="367"/>
      <c r="PX101" s="367"/>
      <c r="PY101" s="367"/>
      <c r="PZ101" s="367"/>
      <c r="QA101" s="367"/>
      <c r="QB101" s="367"/>
      <c r="QC101" s="367"/>
      <c r="QD101" s="367"/>
      <c r="QE101" s="367"/>
      <c r="QF101" s="367"/>
      <c r="QG101" s="367"/>
      <c r="QH101" s="367"/>
      <c r="QI101" s="367"/>
      <c r="QJ101" s="367"/>
      <c r="QK101" s="367"/>
      <c r="QL101" s="367"/>
      <c r="QM101" s="367"/>
      <c r="QN101" s="367"/>
      <c r="QO101" s="367"/>
      <c r="QP101" s="367"/>
      <c r="QQ101" s="367"/>
      <c r="QR101" s="367"/>
      <c r="QS101" s="367"/>
      <c r="QT101" s="367"/>
      <c r="QU101" s="367"/>
      <c r="QV101" s="367"/>
      <c r="QW101" s="367"/>
      <c r="QX101" s="367"/>
      <c r="QY101" s="367"/>
      <c r="QZ101" s="367"/>
      <c r="RA101" s="367"/>
      <c r="RB101" s="367"/>
      <c r="RC101" s="367"/>
      <c r="RD101" s="367"/>
      <c r="RE101" s="367"/>
      <c r="RF101" s="367"/>
      <c r="RG101" s="367"/>
      <c r="RH101" s="367"/>
      <c r="RI101" s="367"/>
      <c r="RJ101" s="367"/>
      <c r="RK101" s="367"/>
      <c r="RL101" s="367"/>
      <c r="RM101" s="367"/>
      <c r="RN101" s="367"/>
      <c r="RO101" s="367"/>
      <c r="RP101" s="367"/>
      <c r="RQ101" s="367"/>
      <c r="RR101" s="367"/>
      <c r="RS101" s="367"/>
      <c r="RT101" s="367"/>
      <c r="RU101" s="367"/>
      <c r="RV101" s="367"/>
      <c r="RW101" s="367"/>
      <c r="RX101" s="367"/>
      <c r="RY101" s="367"/>
      <c r="RZ101" s="367"/>
      <c r="SA101" s="367"/>
      <c r="SB101" s="367"/>
      <c r="SC101" s="367"/>
      <c r="SD101" s="367"/>
      <c r="SE101" s="367"/>
      <c r="SF101" s="367"/>
      <c r="SG101" s="367"/>
      <c r="SH101" s="367"/>
      <c r="SI101" s="367"/>
      <c r="SJ101" s="367"/>
      <c r="SK101" s="367"/>
      <c r="SL101" s="367"/>
      <c r="SM101" s="367"/>
      <c r="SN101" s="367"/>
      <c r="SO101" s="367"/>
      <c r="SP101" s="367"/>
      <c r="SQ101" s="367"/>
      <c r="SR101" s="367"/>
      <c r="SS101" s="367"/>
      <c r="ST101" s="367"/>
      <c r="SU101" s="367"/>
      <c r="SV101" s="367"/>
      <c r="SW101" s="367"/>
      <c r="SX101" s="367"/>
      <c r="SY101" s="367"/>
      <c r="SZ101" s="367"/>
      <c r="TA101" s="367"/>
      <c r="TB101" s="367"/>
      <c r="TC101" s="367"/>
      <c r="TD101" s="367"/>
      <c r="TE101" s="367"/>
      <c r="TF101" s="367"/>
      <c r="TG101" s="367"/>
      <c r="TH101" s="367"/>
      <c r="TI101" s="367"/>
      <c r="TJ101" s="367"/>
      <c r="TK101" s="367"/>
      <c r="TL101" s="367"/>
      <c r="TM101" s="367"/>
      <c r="TN101" s="367"/>
      <c r="TO101" s="367"/>
      <c r="TP101" s="367"/>
      <c r="TQ101" s="367"/>
      <c r="TR101" s="367"/>
      <c r="TS101" s="367"/>
      <c r="TT101" s="367"/>
      <c r="TU101" s="367"/>
      <c r="TV101" s="367"/>
      <c r="TW101" s="367"/>
      <c r="TX101" s="367"/>
      <c r="TY101" s="367"/>
      <c r="TZ101" s="367"/>
      <c r="UA101" s="367"/>
      <c r="UB101" s="367"/>
      <c r="UC101" s="367"/>
      <c r="UD101" s="367"/>
      <c r="UE101" s="367"/>
      <c r="UF101" s="367"/>
      <c r="UG101" s="367"/>
      <c r="UH101" s="367"/>
      <c r="UI101" s="367"/>
      <c r="UJ101" s="367"/>
      <c r="UK101" s="367"/>
      <c r="UL101" s="367"/>
      <c r="UM101" s="367"/>
      <c r="UN101" s="367"/>
      <c r="UO101" s="367"/>
      <c r="UP101" s="367"/>
      <c r="UQ101" s="367"/>
      <c r="UR101" s="367"/>
      <c r="US101" s="367"/>
      <c r="UT101" s="367"/>
      <c r="UU101" s="367"/>
      <c r="UV101" s="367"/>
      <c r="UW101" s="367"/>
      <c r="UX101" s="367"/>
      <c r="UY101" s="367"/>
      <c r="UZ101" s="367"/>
      <c r="VA101" s="367"/>
      <c r="VB101" s="367"/>
      <c r="VC101" s="367"/>
      <c r="VD101" s="367"/>
      <c r="VE101" s="367"/>
      <c r="VF101" s="367"/>
      <c r="VG101" s="367"/>
      <c r="VH101" s="367"/>
      <c r="VI101" s="367"/>
      <c r="VJ101" s="367"/>
      <c r="VK101" s="367"/>
      <c r="VL101" s="367"/>
      <c r="VM101" s="367"/>
      <c r="VN101" s="367"/>
      <c r="VO101" s="367"/>
      <c r="VP101" s="367"/>
      <c r="VQ101" s="367"/>
      <c r="VR101" s="367"/>
      <c r="VS101" s="367"/>
      <c r="VT101" s="367"/>
      <c r="VU101" s="367"/>
      <c r="VV101" s="367"/>
      <c r="VW101" s="367"/>
      <c r="VX101" s="367"/>
      <c r="VY101" s="367"/>
      <c r="VZ101" s="367"/>
      <c r="WA101" s="367"/>
      <c r="WB101" s="367"/>
      <c r="WC101" s="367"/>
      <c r="WD101" s="367"/>
      <c r="WE101" s="367"/>
      <c r="WF101" s="367"/>
      <c r="WG101" s="367"/>
      <c r="WH101" s="367"/>
      <c r="WI101" s="367"/>
      <c r="WJ101" s="367"/>
      <c r="WK101" s="367"/>
      <c r="WL101" s="367"/>
      <c r="WM101" s="367"/>
      <c r="WN101" s="367"/>
      <c r="WO101" s="367"/>
      <c r="WP101" s="367"/>
      <c r="WQ101" s="367"/>
      <c r="WR101" s="367"/>
      <c r="WS101" s="367"/>
      <c r="WT101" s="367"/>
      <c r="WU101" s="367"/>
      <c r="WV101" s="367"/>
      <c r="WW101" s="367"/>
      <c r="WX101" s="367"/>
      <c r="WY101" s="367"/>
      <c r="WZ101" s="367"/>
      <c r="XA101" s="367"/>
      <c r="XB101" s="367"/>
      <c r="XC101" s="367"/>
      <c r="XD101" s="367"/>
      <c r="XE101" s="367"/>
      <c r="XF101" s="367"/>
      <c r="XG101" s="367"/>
      <c r="XH101" s="367"/>
      <c r="XI101" s="367"/>
      <c r="XJ101" s="367"/>
      <c r="XK101" s="367"/>
      <c r="XL101" s="367"/>
      <c r="XM101" s="367"/>
      <c r="XN101" s="367"/>
      <c r="XO101" s="367"/>
      <c r="XP101" s="367"/>
      <c r="XQ101" s="367"/>
      <c r="XR101" s="367"/>
      <c r="XS101" s="367"/>
      <c r="XT101" s="367"/>
      <c r="XU101" s="367"/>
      <c r="XV101" s="367"/>
      <c r="XW101" s="367"/>
      <c r="XX101" s="367"/>
      <c r="XY101" s="367"/>
      <c r="XZ101" s="367"/>
      <c r="YA101" s="367"/>
      <c r="YB101" s="367"/>
      <c r="YC101" s="367"/>
      <c r="YD101" s="367"/>
      <c r="YE101" s="367"/>
      <c r="YF101" s="367"/>
      <c r="YG101" s="367"/>
      <c r="YH101" s="367"/>
      <c r="YI101" s="367"/>
      <c r="YJ101" s="367"/>
      <c r="YK101" s="367"/>
      <c r="YL101" s="367"/>
      <c r="YM101" s="367"/>
      <c r="YN101" s="367"/>
      <c r="YO101" s="367"/>
      <c r="YP101" s="367"/>
      <c r="YQ101" s="367"/>
      <c r="YR101" s="367"/>
      <c r="YS101" s="367"/>
      <c r="YT101" s="367"/>
      <c r="YU101" s="367"/>
      <c r="YV101" s="367"/>
      <c r="YW101" s="367"/>
      <c r="YX101" s="367"/>
      <c r="YY101" s="367"/>
      <c r="YZ101" s="367"/>
      <c r="ZA101" s="367"/>
      <c r="ZB101" s="367"/>
      <c r="ZC101" s="367"/>
      <c r="ZD101" s="367"/>
      <c r="ZE101" s="367"/>
      <c r="ZF101" s="367"/>
      <c r="ZG101" s="367"/>
      <c r="ZH101" s="367"/>
      <c r="ZI101" s="367"/>
      <c r="ZJ101" s="367"/>
      <c r="ZK101" s="367"/>
      <c r="ZL101" s="367"/>
      <c r="ZM101" s="367"/>
      <c r="ZN101" s="367"/>
      <c r="ZO101" s="367"/>
      <c r="ZP101" s="367"/>
      <c r="ZQ101" s="367"/>
      <c r="ZR101" s="367"/>
      <c r="ZS101" s="367"/>
      <c r="ZT101" s="367"/>
      <c r="ZU101" s="367"/>
      <c r="ZV101" s="367"/>
      <c r="ZW101" s="367"/>
      <c r="ZX101" s="367"/>
      <c r="ZY101" s="367"/>
      <c r="ZZ101" s="367"/>
      <c r="AAA101" s="367"/>
      <c r="AAB101" s="367"/>
      <c r="AAC101" s="367"/>
      <c r="AAD101" s="367"/>
      <c r="AAE101" s="367"/>
      <c r="AAF101" s="367"/>
      <c r="AAG101" s="367"/>
      <c r="AAH101" s="367"/>
      <c r="AAI101" s="367"/>
      <c r="AAJ101" s="367"/>
      <c r="AAK101" s="367"/>
      <c r="AAL101" s="367"/>
      <c r="AAM101" s="367"/>
      <c r="AAN101" s="367"/>
      <c r="AAO101" s="367"/>
      <c r="AAP101" s="367"/>
      <c r="AAQ101" s="367"/>
      <c r="AAR101" s="367"/>
      <c r="AAS101" s="367"/>
      <c r="AAT101" s="367"/>
      <c r="AAU101" s="367"/>
      <c r="AAV101" s="367"/>
      <c r="AAW101" s="367"/>
      <c r="AAX101" s="367"/>
      <c r="AAY101" s="367"/>
      <c r="AAZ101" s="367"/>
      <c r="ABA101" s="367"/>
      <c r="ABB101" s="367"/>
      <c r="ABC101" s="367"/>
      <c r="ABD101" s="367"/>
      <c r="ABE101" s="367"/>
      <c r="ABF101" s="367"/>
      <c r="ABG101" s="367"/>
      <c r="ABH101" s="367"/>
      <c r="ABI101" s="367"/>
      <c r="ABJ101" s="367"/>
      <c r="ABK101" s="367"/>
      <c r="ABL101" s="367"/>
      <c r="ABM101" s="367"/>
      <c r="ABN101" s="367"/>
      <c r="ABO101" s="367"/>
      <c r="ABP101" s="367"/>
      <c r="ABQ101" s="367"/>
      <c r="ABR101" s="367"/>
      <c r="ABS101" s="367"/>
      <c r="ABT101" s="367"/>
      <c r="ABU101" s="367"/>
      <c r="ABV101" s="367"/>
      <c r="ABW101" s="367"/>
      <c r="ABX101" s="367"/>
      <c r="ABY101" s="367"/>
      <c r="ABZ101" s="367"/>
      <c r="ACA101" s="367"/>
      <c r="ACB101" s="367"/>
      <c r="ACC101" s="367"/>
      <c r="ACD101" s="367"/>
      <c r="ACE101" s="367"/>
      <c r="ACF101" s="367"/>
      <c r="ACG101" s="367"/>
      <c r="ACH101" s="367"/>
      <c r="ACI101" s="367"/>
      <c r="ACJ101" s="367"/>
      <c r="ACK101" s="367"/>
      <c r="ACL101" s="367"/>
      <c r="ACM101" s="367"/>
      <c r="ACN101" s="367"/>
      <c r="ACO101" s="367"/>
      <c r="ACP101" s="367"/>
      <c r="ACQ101" s="367"/>
      <c r="ACR101" s="367"/>
      <c r="ACS101" s="367"/>
      <c r="ACT101" s="367"/>
      <c r="ACU101" s="367"/>
      <c r="ACV101" s="367"/>
      <c r="ACW101" s="367"/>
      <c r="ACX101" s="367"/>
      <c r="ACY101" s="367"/>
      <c r="ACZ101" s="367"/>
      <c r="ADA101" s="367"/>
      <c r="ADB101" s="367"/>
      <c r="ADC101" s="367"/>
      <c r="ADD101" s="367"/>
      <c r="ADE101" s="367"/>
      <c r="ADF101" s="367"/>
      <c r="ADG101" s="367"/>
      <c r="ADH101" s="367"/>
      <c r="ADI101" s="367"/>
      <c r="ADJ101" s="367"/>
      <c r="ADK101" s="367"/>
      <c r="ADL101" s="367"/>
      <c r="ADM101" s="367"/>
      <c r="ADN101" s="367"/>
      <c r="ADO101" s="367"/>
      <c r="ADP101" s="367"/>
      <c r="ADQ101" s="367"/>
      <c r="ADR101" s="367"/>
      <c r="ADS101" s="367"/>
      <c r="ADT101" s="367"/>
      <c r="ADU101" s="367"/>
      <c r="ADV101" s="367"/>
      <c r="ADW101" s="367"/>
      <c r="ADX101" s="367"/>
      <c r="ADY101" s="367"/>
      <c r="ADZ101" s="367"/>
      <c r="AEA101" s="367"/>
      <c r="AEB101" s="367"/>
      <c r="AEC101" s="367"/>
      <c r="AED101" s="367"/>
      <c r="AEE101" s="367"/>
      <c r="AEF101" s="367"/>
      <c r="AEG101" s="367"/>
      <c r="AEH101" s="367"/>
      <c r="AEI101" s="367"/>
      <c r="AEJ101" s="367"/>
      <c r="AEK101" s="367"/>
      <c r="AEL101" s="367"/>
      <c r="AEM101" s="367"/>
      <c r="AEN101" s="367"/>
      <c r="AEO101" s="367"/>
      <c r="AEP101" s="367"/>
      <c r="AEQ101" s="367"/>
      <c r="AER101" s="367"/>
      <c r="AES101" s="367"/>
      <c r="AET101" s="367"/>
      <c r="AEU101" s="367"/>
      <c r="AEV101" s="367"/>
      <c r="AEW101" s="367"/>
      <c r="AEX101" s="367"/>
      <c r="AEY101" s="367"/>
      <c r="AEZ101" s="367"/>
      <c r="AFA101" s="367"/>
      <c r="AFB101" s="367"/>
      <c r="AFC101" s="367"/>
      <c r="AFD101" s="367"/>
      <c r="AFE101" s="367"/>
      <c r="AFF101" s="367"/>
      <c r="AFG101" s="367"/>
      <c r="AFH101" s="367"/>
      <c r="AFI101" s="367"/>
      <c r="AFJ101" s="367"/>
      <c r="AFK101" s="367"/>
      <c r="AFL101" s="367"/>
      <c r="AFM101" s="367"/>
      <c r="AFN101" s="367"/>
      <c r="AFO101" s="367"/>
      <c r="AFP101" s="367"/>
      <c r="AFQ101" s="367"/>
      <c r="AFR101" s="367"/>
      <c r="AFS101" s="367"/>
      <c r="AFT101" s="367"/>
      <c r="AFU101" s="367"/>
      <c r="AFV101" s="367"/>
      <c r="AFW101" s="367"/>
      <c r="AFX101" s="367"/>
      <c r="AFY101" s="367"/>
      <c r="AFZ101" s="367"/>
      <c r="AGA101" s="367"/>
      <c r="AGB101" s="367"/>
      <c r="AGC101" s="367"/>
      <c r="AGD101" s="367"/>
      <c r="AGE101" s="367"/>
      <c r="AGF101" s="367"/>
      <c r="AGG101" s="367"/>
      <c r="AGH101" s="367"/>
      <c r="AGI101" s="367"/>
      <c r="AGJ101" s="367"/>
      <c r="AGK101" s="367"/>
      <c r="AGL101" s="367"/>
      <c r="AGM101" s="367"/>
      <c r="AGN101" s="367"/>
      <c r="AGO101" s="367"/>
      <c r="AGP101" s="367"/>
      <c r="AGQ101" s="367"/>
      <c r="AGR101" s="367"/>
      <c r="AGS101" s="367"/>
      <c r="AGT101" s="367"/>
      <c r="AGU101" s="367"/>
      <c r="AGV101" s="367"/>
      <c r="AGW101" s="367"/>
      <c r="AGX101" s="367"/>
      <c r="AGY101" s="367"/>
      <c r="AGZ101" s="367"/>
      <c r="AHA101" s="367"/>
      <c r="AHB101" s="367"/>
      <c r="AHC101" s="367"/>
      <c r="AHD101" s="367"/>
      <c r="AHE101" s="367"/>
      <c r="AHF101" s="367"/>
      <c r="AHG101" s="367"/>
      <c r="AHH101" s="367"/>
      <c r="AHI101" s="367"/>
      <c r="AHJ101" s="367"/>
      <c r="AHK101" s="367"/>
      <c r="AHL101" s="367"/>
      <c r="AHM101" s="367"/>
      <c r="AHN101" s="367"/>
      <c r="AHO101" s="367"/>
      <c r="AHP101" s="367"/>
      <c r="AHQ101" s="367"/>
      <c r="AHR101" s="367"/>
      <c r="AHS101" s="367"/>
      <c r="AHT101" s="367"/>
      <c r="AHU101" s="367"/>
      <c r="AHV101" s="367"/>
      <c r="AHW101" s="367"/>
      <c r="AHX101" s="367"/>
      <c r="AHY101" s="367"/>
      <c r="AHZ101" s="367"/>
      <c r="AIA101" s="367"/>
      <c r="AIB101" s="367"/>
      <c r="AIC101" s="367"/>
      <c r="AID101" s="367"/>
      <c r="AIE101" s="367"/>
      <c r="AIF101" s="367"/>
      <c r="AIG101" s="367"/>
      <c r="AIH101" s="367"/>
      <c r="AII101" s="367"/>
      <c r="AIJ101" s="367"/>
      <c r="AIK101" s="367"/>
      <c r="AIL101" s="367"/>
      <c r="AIM101" s="367"/>
      <c r="AIN101" s="367"/>
      <c r="AIO101" s="367"/>
      <c r="AIP101" s="367"/>
      <c r="AIQ101" s="367"/>
      <c r="AIR101" s="367"/>
      <c r="AIS101" s="367"/>
      <c r="AIT101" s="367"/>
      <c r="AIU101" s="367"/>
      <c r="AIV101" s="367"/>
      <c r="AIW101" s="367"/>
      <c r="AIX101" s="367"/>
      <c r="AIY101" s="367"/>
      <c r="AIZ101" s="367"/>
      <c r="AJA101" s="367"/>
      <c r="AJB101" s="367"/>
      <c r="AJC101" s="367"/>
      <c r="AJD101" s="367"/>
      <c r="AJE101" s="367"/>
      <c r="AJF101" s="367"/>
      <c r="AJG101" s="367"/>
      <c r="AJH101" s="367"/>
      <c r="AJI101" s="367"/>
      <c r="AJJ101" s="367"/>
      <c r="AJK101" s="367"/>
      <c r="AJL101" s="367"/>
      <c r="AJM101" s="367"/>
      <c r="AJN101" s="367"/>
      <c r="AJO101" s="367"/>
      <c r="AJP101" s="367"/>
      <c r="AJQ101" s="367"/>
      <c r="AJR101" s="367"/>
      <c r="AJS101" s="367"/>
      <c r="AJT101" s="367"/>
      <c r="AJU101" s="367"/>
      <c r="AJV101" s="367"/>
      <c r="AJW101" s="367"/>
      <c r="AJX101" s="367"/>
      <c r="AJY101" s="367"/>
      <c r="AJZ101" s="367"/>
      <c r="AKA101" s="367"/>
      <c r="AKB101" s="367"/>
      <c r="AKC101" s="367"/>
      <c r="AKD101" s="367"/>
      <c r="AKE101" s="367"/>
      <c r="AKF101" s="367"/>
      <c r="AKG101" s="367"/>
      <c r="AKH101" s="367"/>
      <c r="AKI101" s="367"/>
      <c r="AKJ101" s="367"/>
      <c r="AKK101" s="367"/>
      <c r="AKL101" s="367"/>
      <c r="AKM101" s="367"/>
      <c r="AKN101" s="367"/>
      <c r="AKO101" s="367"/>
      <c r="AKP101" s="367"/>
      <c r="AKQ101" s="367"/>
      <c r="AKR101" s="367"/>
      <c r="AKS101" s="367"/>
      <c r="AKT101" s="367"/>
      <c r="AKU101" s="367"/>
      <c r="AKV101" s="367"/>
      <c r="AKW101" s="367"/>
      <c r="AKX101" s="367"/>
      <c r="AKY101" s="367"/>
      <c r="AKZ101" s="367"/>
      <c r="ALA101" s="367"/>
      <c r="ALB101" s="367"/>
      <c r="ALC101" s="367"/>
      <c r="ALD101" s="367"/>
      <c r="ALE101" s="367"/>
      <c r="ALF101" s="367"/>
      <c r="ALG101" s="367"/>
      <c r="ALH101" s="367"/>
      <c r="ALI101" s="367"/>
      <c r="ALJ101" s="367"/>
      <c r="ALK101" s="367"/>
      <c r="ALL101" s="367"/>
      <c r="ALM101" s="367"/>
      <c r="ALN101" s="367"/>
      <c r="ALO101" s="367"/>
      <c r="ALP101" s="367"/>
      <c r="ALQ101" s="367"/>
      <c r="ALR101" s="367"/>
      <c r="ALS101" s="367"/>
      <c r="ALT101" s="367"/>
      <c r="ALU101" s="367"/>
      <c r="ALV101" s="367"/>
      <c r="ALW101" s="367"/>
      <c r="ALX101" s="367"/>
      <c r="ALY101" s="367"/>
      <c r="ALZ101" s="367"/>
      <c r="AMA101" s="367"/>
      <c r="AMB101" s="367"/>
      <c r="AMC101" s="367"/>
      <c r="AMD101" s="367"/>
      <c r="AME101" s="367"/>
      <c r="AMF101" s="367"/>
      <c r="AMG101" s="367"/>
      <c r="AMH101" s="367"/>
      <c r="AMI101" s="367"/>
      <c r="AMJ101" s="367"/>
      <c r="AMK101" s="367"/>
      <c r="AML101" s="367"/>
      <c r="AMM101" s="367"/>
      <c r="AMN101" s="367"/>
      <c r="AMO101" s="367"/>
      <c r="AMP101" s="367"/>
      <c r="AMQ101" s="367"/>
      <c r="AMR101" s="367"/>
      <c r="AMS101" s="367"/>
      <c r="AMT101" s="367"/>
      <c r="AMU101" s="367"/>
      <c r="AMV101" s="367"/>
      <c r="AMW101" s="367"/>
      <c r="AMX101" s="367"/>
      <c r="AMY101" s="367"/>
      <c r="AMZ101" s="367"/>
      <c r="ANA101" s="367"/>
      <c r="ANB101" s="367"/>
      <c r="ANC101" s="367"/>
      <c r="AND101" s="367"/>
      <c r="ANE101" s="367"/>
      <c r="ANF101" s="367"/>
      <c r="ANG101" s="367"/>
      <c r="ANH101" s="367"/>
      <c r="ANI101" s="367"/>
      <c r="ANJ101" s="367"/>
      <c r="ANK101" s="367"/>
      <c r="ANL101" s="367"/>
      <c r="ANM101" s="367"/>
      <c r="ANN101" s="367"/>
      <c r="ANO101" s="367"/>
      <c r="ANP101" s="367"/>
      <c r="ANQ101" s="367"/>
      <c r="ANR101" s="367"/>
      <c r="ANS101" s="367"/>
      <c r="ANT101" s="367"/>
      <c r="ANU101" s="367"/>
      <c r="ANV101" s="367"/>
      <c r="ANW101" s="367"/>
      <c r="ANX101" s="367"/>
      <c r="ANY101" s="367"/>
      <c r="ANZ101" s="367"/>
      <c r="AOA101" s="367"/>
      <c r="AOB101" s="367"/>
      <c r="AOC101" s="367"/>
      <c r="AOD101" s="367"/>
      <c r="AOE101" s="367"/>
      <c r="AOF101" s="367"/>
      <c r="AOG101" s="367"/>
      <c r="AOH101" s="367"/>
      <c r="AOI101" s="367"/>
      <c r="AOJ101" s="367"/>
      <c r="AOK101" s="367"/>
      <c r="AOL101" s="367"/>
      <c r="AOM101" s="367"/>
      <c r="AON101" s="367"/>
      <c r="AOO101" s="367"/>
      <c r="AOP101" s="367"/>
      <c r="AOQ101" s="367"/>
      <c r="AOR101" s="367"/>
      <c r="AOS101" s="367"/>
      <c r="AOT101" s="367"/>
      <c r="AOU101" s="367"/>
      <c r="AOV101" s="367"/>
      <c r="AOW101" s="367"/>
      <c r="AOX101" s="367"/>
      <c r="AOY101" s="367"/>
      <c r="AOZ101" s="367"/>
      <c r="APA101" s="367"/>
      <c r="APB101" s="367"/>
      <c r="APC101" s="367"/>
      <c r="APD101" s="367"/>
      <c r="APE101" s="367"/>
      <c r="APF101" s="367"/>
      <c r="APG101" s="367"/>
      <c r="APH101" s="367"/>
      <c r="API101" s="367"/>
      <c r="APJ101" s="367"/>
      <c r="APK101" s="367"/>
      <c r="APL101" s="367"/>
      <c r="APM101" s="367"/>
      <c r="APN101" s="367"/>
      <c r="APO101" s="367"/>
      <c r="APP101" s="367"/>
      <c r="APQ101" s="367"/>
      <c r="APR101" s="367"/>
      <c r="APS101" s="367"/>
      <c r="APT101" s="367"/>
      <c r="APU101" s="367"/>
      <c r="APV101" s="367"/>
      <c r="APW101" s="367"/>
      <c r="APX101" s="367"/>
      <c r="APY101" s="367"/>
      <c r="APZ101" s="367"/>
      <c r="AQA101" s="367"/>
      <c r="AQB101" s="367"/>
      <c r="AQC101" s="367"/>
      <c r="AQD101" s="367"/>
      <c r="AQE101" s="367"/>
      <c r="AQF101" s="367"/>
      <c r="AQG101" s="367"/>
      <c r="AQH101" s="367"/>
      <c r="AQI101" s="367"/>
      <c r="AQJ101" s="367"/>
      <c r="AQK101" s="367"/>
      <c r="AQL101" s="367"/>
      <c r="AQM101" s="367"/>
      <c r="AQN101" s="367"/>
      <c r="AQO101" s="367"/>
      <c r="AQP101" s="367"/>
      <c r="AQQ101" s="367"/>
      <c r="AQR101" s="367"/>
      <c r="AQS101" s="367"/>
      <c r="AQT101" s="367"/>
      <c r="AQU101" s="367"/>
      <c r="AQV101" s="367"/>
      <c r="AQW101" s="367"/>
      <c r="AQX101" s="367"/>
      <c r="AQY101" s="367"/>
      <c r="AQZ101" s="367"/>
      <c r="ARA101" s="367"/>
      <c r="ARB101" s="367"/>
      <c r="ARC101" s="367"/>
      <c r="ARD101" s="367"/>
      <c r="ARE101" s="367"/>
      <c r="ARF101" s="367"/>
      <c r="ARG101" s="367"/>
      <c r="ARH101" s="367"/>
      <c r="ARI101" s="367"/>
      <c r="ARJ101" s="367"/>
      <c r="ARK101" s="367"/>
      <c r="ARL101" s="367"/>
      <c r="ARM101" s="367"/>
      <c r="ARN101" s="367"/>
      <c r="ARO101" s="367"/>
      <c r="ARP101" s="367"/>
      <c r="ARQ101" s="367"/>
      <c r="ARR101" s="367"/>
      <c r="ARS101" s="367"/>
      <c r="ART101" s="367"/>
      <c r="ARU101" s="367"/>
      <c r="ARV101" s="367"/>
      <c r="ARW101" s="367"/>
      <c r="ARX101" s="367"/>
      <c r="ARY101" s="367"/>
      <c r="ARZ101" s="367"/>
      <c r="ASA101" s="367"/>
      <c r="ASB101" s="367"/>
      <c r="ASC101" s="367"/>
      <c r="ASD101" s="367"/>
      <c r="ASE101" s="367"/>
      <c r="ASF101" s="367"/>
      <c r="ASG101" s="367"/>
      <c r="ASH101" s="367"/>
      <c r="ASI101" s="367"/>
      <c r="ASJ101" s="367"/>
      <c r="ASK101" s="367"/>
      <c r="ASL101" s="367"/>
      <c r="ASM101" s="367"/>
      <c r="ASN101" s="367"/>
      <c r="ASO101" s="367"/>
      <c r="ASP101" s="367"/>
      <c r="ASQ101" s="367"/>
      <c r="ASR101" s="367"/>
      <c r="ASS101" s="367"/>
      <c r="AST101" s="367"/>
      <c r="ASU101" s="367"/>
      <c r="ASV101" s="367"/>
      <c r="ASW101" s="367"/>
      <c r="ASX101" s="367"/>
      <c r="ASY101" s="367"/>
      <c r="ASZ101" s="367"/>
      <c r="ATA101" s="367"/>
      <c r="ATB101" s="367"/>
      <c r="ATC101" s="367"/>
      <c r="ATD101" s="367"/>
    </row>
    <row r="102" spans="1:1200" s="360" customFormat="1">
      <c r="A102" s="356">
        <v>8</v>
      </c>
      <c r="B102" s="356">
        <v>17</v>
      </c>
      <c r="C102" s="357" t="s">
        <v>1551</v>
      </c>
      <c r="D102" s="356">
        <v>2005</v>
      </c>
      <c r="E102" s="358" t="s">
        <v>1549</v>
      </c>
      <c r="F102" s="356" t="s">
        <v>1049</v>
      </c>
      <c r="G102" s="357"/>
      <c r="H102" s="357"/>
      <c r="I102" s="357"/>
      <c r="J102" s="357"/>
      <c r="K102" s="359" t="s">
        <v>1539</v>
      </c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C102" s="367"/>
      <c r="BD102" s="367"/>
      <c r="BE102" s="367"/>
      <c r="BF102" s="367"/>
      <c r="BG102" s="367"/>
      <c r="BH102" s="367"/>
      <c r="BI102" s="367"/>
      <c r="BJ102" s="367"/>
      <c r="BK102" s="367"/>
      <c r="BL102" s="367"/>
      <c r="BM102" s="367"/>
      <c r="BN102" s="367"/>
      <c r="BO102" s="367"/>
      <c r="BP102" s="367"/>
      <c r="BQ102" s="367"/>
      <c r="BR102" s="367"/>
      <c r="BS102" s="367"/>
      <c r="BT102" s="367"/>
      <c r="BU102" s="367"/>
      <c r="BV102" s="367"/>
      <c r="BW102" s="367"/>
      <c r="BX102" s="367"/>
      <c r="BY102" s="367"/>
      <c r="BZ102" s="367"/>
      <c r="CA102" s="367"/>
      <c r="CB102" s="367"/>
      <c r="CC102" s="367"/>
      <c r="CD102" s="367"/>
      <c r="CE102" s="367"/>
      <c r="CF102" s="367"/>
      <c r="CG102" s="367"/>
      <c r="CH102" s="367"/>
      <c r="CI102" s="367"/>
      <c r="CJ102" s="367"/>
      <c r="CK102" s="367"/>
      <c r="CL102" s="367"/>
      <c r="CM102" s="367"/>
      <c r="CN102" s="367"/>
      <c r="CO102" s="367"/>
      <c r="CP102" s="367"/>
      <c r="CQ102" s="367"/>
      <c r="CR102" s="367"/>
      <c r="CS102" s="367"/>
      <c r="CT102" s="367"/>
      <c r="CU102" s="367"/>
      <c r="CV102" s="367"/>
      <c r="CW102" s="367"/>
      <c r="CX102" s="367"/>
      <c r="CY102" s="367"/>
      <c r="CZ102" s="367"/>
      <c r="DA102" s="367"/>
      <c r="DB102" s="367"/>
      <c r="DC102" s="367"/>
      <c r="DD102" s="367"/>
      <c r="DE102" s="367"/>
      <c r="DF102" s="367"/>
      <c r="DG102" s="367"/>
      <c r="DH102" s="367"/>
      <c r="DI102" s="367"/>
      <c r="DJ102" s="367"/>
      <c r="DK102" s="367"/>
      <c r="DL102" s="367"/>
      <c r="DM102" s="367"/>
      <c r="DN102" s="367"/>
      <c r="DO102" s="367"/>
      <c r="DP102" s="367"/>
      <c r="DQ102" s="367"/>
      <c r="DR102" s="367"/>
      <c r="DS102" s="367"/>
      <c r="DT102" s="367"/>
      <c r="DU102" s="367"/>
      <c r="DV102" s="367"/>
      <c r="DW102" s="367"/>
      <c r="DX102" s="367"/>
      <c r="DY102" s="367"/>
      <c r="DZ102" s="367"/>
      <c r="EA102" s="367"/>
      <c r="EB102" s="367"/>
      <c r="EC102" s="367"/>
      <c r="ED102" s="367"/>
      <c r="EE102" s="367"/>
      <c r="EF102" s="367"/>
      <c r="EG102" s="367"/>
      <c r="EH102" s="367"/>
      <c r="EI102" s="367"/>
      <c r="EJ102" s="367"/>
      <c r="EK102" s="367"/>
      <c r="EL102" s="367"/>
      <c r="EM102" s="367"/>
      <c r="EN102" s="367"/>
      <c r="EO102" s="367"/>
      <c r="EP102" s="367"/>
      <c r="EQ102" s="367"/>
      <c r="ER102" s="367"/>
      <c r="ES102" s="367"/>
      <c r="ET102" s="367"/>
      <c r="EU102" s="367"/>
      <c r="EV102" s="367"/>
      <c r="EW102" s="367"/>
      <c r="EX102" s="367"/>
      <c r="EY102" s="367"/>
      <c r="EZ102" s="367"/>
      <c r="FA102" s="367"/>
      <c r="FB102" s="367"/>
      <c r="FC102" s="367"/>
      <c r="FD102" s="367"/>
      <c r="FE102" s="367"/>
      <c r="FF102" s="367"/>
      <c r="FG102" s="367"/>
      <c r="FH102" s="367"/>
      <c r="FI102" s="367"/>
      <c r="FJ102" s="367"/>
      <c r="FK102" s="367"/>
      <c r="FL102" s="367"/>
      <c r="FM102" s="367"/>
      <c r="FN102" s="367"/>
      <c r="FO102" s="367"/>
      <c r="FP102" s="367"/>
      <c r="FQ102" s="367"/>
      <c r="FR102" s="367"/>
      <c r="FS102" s="367"/>
      <c r="FT102" s="367"/>
      <c r="FU102" s="367"/>
      <c r="FV102" s="367"/>
      <c r="FW102" s="367"/>
      <c r="FX102" s="367"/>
      <c r="FY102" s="367"/>
      <c r="FZ102" s="367"/>
      <c r="GA102" s="367"/>
      <c r="GB102" s="367"/>
      <c r="GC102" s="367"/>
      <c r="GD102" s="367"/>
      <c r="GE102" s="367"/>
      <c r="GF102" s="367"/>
      <c r="GG102" s="367"/>
      <c r="GH102" s="367"/>
      <c r="GI102" s="367"/>
      <c r="GJ102" s="367"/>
      <c r="GK102" s="367"/>
      <c r="GL102" s="367"/>
      <c r="GM102" s="367"/>
      <c r="GN102" s="367"/>
      <c r="GO102" s="367"/>
      <c r="GP102" s="367"/>
      <c r="GQ102" s="367"/>
      <c r="GR102" s="367"/>
      <c r="GS102" s="367"/>
      <c r="GT102" s="367"/>
      <c r="GU102" s="367"/>
      <c r="GV102" s="367"/>
      <c r="GW102" s="367"/>
      <c r="GX102" s="367"/>
      <c r="GY102" s="367"/>
      <c r="GZ102" s="367"/>
      <c r="HA102" s="367"/>
      <c r="HB102" s="367"/>
      <c r="HC102" s="367"/>
      <c r="HD102" s="367"/>
      <c r="HE102" s="367"/>
      <c r="HF102" s="367"/>
      <c r="HG102" s="367"/>
      <c r="HH102" s="367"/>
      <c r="HI102" s="367"/>
      <c r="HJ102" s="367"/>
      <c r="HK102" s="367"/>
      <c r="HL102" s="367"/>
      <c r="HM102" s="367"/>
      <c r="HN102" s="367"/>
      <c r="HO102" s="367"/>
      <c r="HP102" s="367"/>
      <c r="HQ102" s="367"/>
      <c r="HR102" s="367"/>
      <c r="HS102" s="367"/>
      <c r="HT102" s="367"/>
      <c r="HU102" s="367"/>
      <c r="HV102" s="367"/>
      <c r="HW102" s="367"/>
      <c r="HX102" s="367"/>
      <c r="HY102" s="367"/>
      <c r="HZ102" s="367"/>
      <c r="IA102" s="367"/>
      <c r="IB102" s="367"/>
      <c r="IC102" s="367"/>
      <c r="ID102" s="367"/>
      <c r="IE102" s="367"/>
      <c r="IF102" s="367"/>
      <c r="IG102" s="367"/>
      <c r="IH102" s="367"/>
      <c r="II102" s="367"/>
      <c r="IJ102" s="367"/>
      <c r="IK102" s="367"/>
      <c r="IL102" s="367"/>
      <c r="IM102" s="367"/>
      <c r="IN102" s="367"/>
      <c r="IO102" s="367"/>
      <c r="IP102" s="367"/>
      <c r="IQ102" s="367"/>
      <c r="IR102" s="367"/>
      <c r="IS102" s="367"/>
      <c r="IT102" s="367"/>
      <c r="IU102" s="367"/>
      <c r="IV102" s="367"/>
      <c r="IW102" s="367"/>
      <c r="IX102" s="367"/>
      <c r="IY102" s="367"/>
      <c r="IZ102" s="367"/>
      <c r="JA102" s="367"/>
      <c r="JB102" s="367"/>
      <c r="JC102" s="367"/>
      <c r="JD102" s="367"/>
      <c r="JE102" s="367"/>
      <c r="JF102" s="367"/>
      <c r="JG102" s="367"/>
      <c r="JH102" s="367"/>
      <c r="JI102" s="367"/>
      <c r="JJ102" s="367"/>
      <c r="JK102" s="367"/>
      <c r="JL102" s="367"/>
      <c r="JM102" s="367"/>
      <c r="JN102" s="367"/>
      <c r="JO102" s="367"/>
      <c r="JP102" s="367"/>
      <c r="JQ102" s="367"/>
      <c r="JR102" s="367"/>
      <c r="JS102" s="367"/>
      <c r="JT102" s="367"/>
      <c r="JU102" s="367"/>
      <c r="JV102" s="367"/>
      <c r="JW102" s="367"/>
      <c r="JX102" s="367"/>
      <c r="JY102" s="367"/>
      <c r="JZ102" s="367"/>
      <c r="KA102" s="367"/>
      <c r="KB102" s="367"/>
      <c r="KC102" s="367"/>
      <c r="KD102" s="367"/>
      <c r="KE102" s="367"/>
      <c r="KF102" s="367"/>
      <c r="KG102" s="367"/>
      <c r="KH102" s="367"/>
      <c r="KI102" s="367"/>
      <c r="KJ102" s="367"/>
      <c r="KK102" s="367"/>
      <c r="KL102" s="367"/>
      <c r="KM102" s="367"/>
      <c r="KN102" s="367"/>
      <c r="KO102" s="367"/>
      <c r="KP102" s="367"/>
      <c r="KQ102" s="367"/>
      <c r="KR102" s="367"/>
      <c r="KS102" s="367"/>
      <c r="KT102" s="367"/>
      <c r="KU102" s="367"/>
      <c r="KV102" s="367"/>
      <c r="KW102" s="367"/>
      <c r="KX102" s="367"/>
      <c r="KY102" s="367"/>
      <c r="KZ102" s="367"/>
      <c r="LA102" s="367"/>
      <c r="LB102" s="367"/>
      <c r="LC102" s="367"/>
      <c r="LD102" s="367"/>
      <c r="LE102" s="367"/>
      <c r="LF102" s="367"/>
      <c r="LG102" s="367"/>
      <c r="LH102" s="367"/>
      <c r="LI102" s="367"/>
      <c r="LJ102" s="367"/>
      <c r="LK102" s="367"/>
      <c r="LL102" s="367"/>
      <c r="LM102" s="367"/>
      <c r="LN102" s="367"/>
      <c r="LO102" s="367"/>
      <c r="LP102" s="367"/>
      <c r="LQ102" s="367"/>
      <c r="LR102" s="367"/>
      <c r="LS102" s="367"/>
      <c r="LT102" s="367"/>
      <c r="LU102" s="367"/>
      <c r="LV102" s="367"/>
      <c r="LW102" s="367"/>
      <c r="LX102" s="367"/>
      <c r="LY102" s="367"/>
      <c r="LZ102" s="367"/>
      <c r="MA102" s="367"/>
      <c r="MB102" s="367"/>
      <c r="MC102" s="367"/>
      <c r="MD102" s="367"/>
      <c r="ME102" s="367"/>
      <c r="MF102" s="367"/>
      <c r="MG102" s="367"/>
      <c r="MH102" s="367"/>
      <c r="MI102" s="367"/>
      <c r="MJ102" s="367"/>
      <c r="MK102" s="367"/>
      <c r="ML102" s="367"/>
      <c r="MM102" s="367"/>
      <c r="MN102" s="367"/>
      <c r="MO102" s="367"/>
      <c r="MP102" s="367"/>
      <c r="MQ102" s="367"/>
      <c r="MR102" s="367"/>
      <c r="MS102" s="367"/>
      <c r="MT102" s="367"/>
      <c r="MU102" s="367"/>
      <c r="MV102" s="367"/>
      <c r="MW102" s="367"/>
      <c r="MX102" s="367"/>
      <c r="MY102" s="367"/>
      <c r="MZ102" s="367"/>
      <c r="NA102" s="367"/>
      <c r="NB102" s="367"/>
      <c r="NC102" s="367"/>
      <c r="ND102" s="367"/>
      <c r="NE102" s="367"/>
      <c r="NF102" s="367"/>
      <c r="NG102" s="367"/>
      <c r="NH102" s="367"/>
      <c r="NI102" s="367"/>
      <c r="NJ102" s="367"/>
      <c r="NK102" s="367"/>
      <c r="NL102" s="367"/>
      <c r="NM102" s="367"/>
      <c r="NN102" s="367"/>
      <c r="NO102" s="367"/>
      <c r="NP102" s="367"/>
      <c r="NQ102" s="367"/>
      <c r="NR102" s="367"/>
      <c r="NS102" s="367"/>
      <c r="NT102" s="367"/>
      <c r="NU102" s="367"/>
      <c r="NV102" s="367"/>
      <c r="NW102" s="367"/>
      <c r="NX102" s="367"/>
      <c r="NY102" s="367"/>
      <c r="NZ102" s="367"/>
      <c r="OA102" s="367"/>
      <c r="OB102" s="367"/>
      <c r="OC102" s="367"/>
      <c r="OD102" s="367"/>
      <c r="OE102" s="367"/>
      <c r="OF102" s="367"/>
      <c r="OG102" s="367"/>
      <c r="OH102" s="367"/>
      <c r="OI102" s="367"/>
      <c r="OJ102" s="367"/>
      <c r="OK102" s="367"/>
      <c r="OL102" s="367"/>
      <c r="OM102" s="367"/>
      <c r="ON102" s="367"/>
      <c r="OO102" s="367"/>
      <c r="OP102" s="367"/>
      <c r="OQ102" s="367"/>
      <c r="OR102" s="367"/>
      <c r="OS102" s="367"/>
      <c r="OT102" s="367"/>
      <c r="OU102" s="367"/>
      <c r="OV102" s="367"/>
      <c r="OW102" s="367"/>
      <c r="OX102" s="367"/>
      <c r="OY102" s="367"/>
      <c r="OZ102" s="367"/>
      <c r="PA102" s="367"/>
      <c r="PB102" s="367"/>
      <c r="PC102" s="367"/>
      <c r="PD102" s="367"/>
      <c r="PE102" s="367"/>
      <c r="PF102" s="367"/>
      <c r="PG102" s="367"/>
      <c r="PH102" s="367"/>
      <c r="PI102" s="367"/>
      <c r="PJ102" s="367"/>
      <c r="PK102" s="367"/>
      <c r="PL102" s="367"/>
      <c r="PM102" s="367"/>
      <c r="PN102" s="367"/>
      <c r="PO102" s="367"/>
      <c r="PP102" s="367"/>
      <c r="PQ102" s="367"/>
      <c r="PR102" s="367"/>
      <c r="PS102" s="367"/>
      <c r="PT102" s="367"/>
      <c r="PU102" s="367"/>
      <c r="PV102" s="367"/>
      <c r="PW102" s="367"/>
      <c r="PX102" s="367"/>
      <c r="PY102" s="367"/>
      <c r="PZ102" s="367"/>
      <c r="QA102" s="367"/>
      <c r="QB102" s="367"/>
      <c r="QC102" s="367"/>
      <c r="QD102" s="367"/>
      <c r="QE102" s="367"/>
      <c r="QF102" s="367"/>
      <c r="QG102" s="367"/>
      <c r="QH102" s="367"/>
      <c r="QI102" s="367"/>
      <c r="QJ102" s="367"/>
      <c r="QK102" s="367"/>
      <c r="QL102" s="367"/>
      <c r="QM102" s="367"/>
      <c r="QN102" s="367"/>
      <c r="QO102" s="367"/>
      <c r="QP102" s="367"/>
      <c r="QQ102" s="367"/>
      <c r="QR102" s="367"/>
      <c r="QS102" s="367"/>
      <c r="QT102" s="367"/>
      <c r="QU102" s="367"/>
      <c r="QV102" s="367"/>
      <c r="QW102" s="367"/>
      <c r="QX102" s="367"/>
      <c r="QY102" s="367"/>
      <c r="QZ102" s="367"/>
      <c r="RA102" s="367"/>
      <c r="RB102" s="367"/>
      <c r="RC102" s="367"/>
      <c r="RD102" s="367"/>
      <c r="RE102" s="367"/>
      <c r="RF102" s="367"/>
      <c r="RG102" s="367"/>
      <c r="RH102" s="367"/>
      <c r="RI102" s="367"/>
      <c r="RJ102" s="367"/>
      <c r="RK102" s="367"/>
      <c r="RL102" s="367"/>
      <c r="RM102" s="367"/>
      <c r="RN102" s="367"/>
      <c r="RO102" s="367"/>
      <c r="RP102" s="367"/>
      <c r="RQ102" s="367"/>
      <c r="RR102" s="367"/>
      <c r="RS102" s="367"/>
      <c r="RT102" s="367"/>
      <c r="RU102" s="367"/>
      <c r="RV102" s="367"/>
      <c r="RW102" s="367"/>
      <c r="RX102" s="367"/>
      <c r="RY102" s="367"/>
      <c r="RZ102" s="367"/>
      <c r="SA102" s="367"/>
      <c r="SB102" s="367"/>
      <c r="SC102" s="367"/>
      <c r="SD102" s="367"/>
      <c r="SE102" s="367"/>
      <c r="SF102" s="367"/>
      <c r="SG102" s="367"/>
      <c r="SH102" s="367"/>
      <c r="SI102" s="367"/>
      <c r="SJ102" s="367"/>
      <c r="SK102" s="367"/>
      <c r="SL102" s="367"/>
      <c r="SM102" s="367"/>
      <c r="SN102" s="367"/>
      <c r="SO102" s="367"/>
      <c r="SP102" s="367"/>
      <c r="SQ102" s="367"/>
      <c r="SR102" s="367"/>
      <c r="SS102" s="367"/>
      <c r="ST102" s="367"/>
      <c r="SU102" s="367"/>
      <c r="SV102" s="367"/>
      <c r="SW102" s="367"/>
      <c r="SX102" s="367"/>
      <c r="SY102" s="367"/>
      <c r="SZ102" s="367"/>
      <c r="TA102" s="367"/>
      <c r="TB102" s="367"/>
      <c r="TC102" s="367"/>
      <c r="TD102" s="367"/>
      <c r="TE102" s="367"/>
      <c r="TF102" s="367"/>
      <c r="TG102" s="367"/>
      <c r="TH102" s="367"/>
      <c r="TI102" s="367"/>
      <c r="TJ102" s="367"/>
      <c r="TK102" s="367"/>
      <c r="TL102" s="367"/>
      <c r="TM102" s="367"/>
      <c r="TN102" s="367"/>
      <c r="TO102" s="367"/>
      <c r="TP102" s="367"/>
      <c r="TQ102" s="367"/>
      <c r="TR102" s="367"/>
      <c r="TS102" s="367"/>
      <c r="TT102" s="367"/>
      <c r="TU102" s="367"/>
      <c r="TV102" s="367"/>
      <c r="TW102" s="367"/>
      <c r="TX102" s="367"/>
      <c r="TY102" s="367"/>
      <c r="TZ102" s="367"/>
      <c r="UA102" s="367"/>
      <c r="UB102" s="367"/>
      <c r="UC102" s="367"/>
      <c r="UD102" s="367"/>
      <c r="UE102" s="367"/>
      <c r="UF102" s="367"/>
      <c r="UG102" s="367"/>
      <c r="UH102" s="367"/>
      <c r="UI102" s="367"/>
      <c r="UJ102" s="367"/>
      <c r="UK102" s="367"/>
      <c r="UL102" s="367"/>
      <c r="UM102" s="367"/>
      <c r="UN102" s="367"/>
      <c r="UO102" s="367"/>
      <c r="UP102" s="367"/>
      <c r="UQ102" s="367"/>
      <c r="UR102" s="367"/>
      <c r="US102" s="367"/>
      <c r="UT102" s="367"/>
      <c r="UU102" s="367"/>
      <c r="UV102" s="367"/>
      <c r="UW102" s="367"/>
      <c r="UX102" s="367"/>
      <c r="UY102" s="367"/>
      <c r="UZ102" s="367"/>
      <c r="VA102" s="367"/>
      <c r="VB102" s="367"/>
      <c r="VC102" s="367"/>
      <c r="VD102" s="367"/>
      <c r="VE102" s="367"/>
      <c r="VF102" s="367"/>
      <c r="VG102" s="367"/>
      <c r="VH102" s="367"/>
      <c r="VI102" s="367"/>
      <c r="VJ102" s="367"/>
      <c r="VK102" s="367"/>
      <c r="VL102" s="367"/>
      <c r="VM102" s="367"/>
      <c r="VN102" s="367"/>
      <c r="VO102" s="367"/>
      <c r="VP102" s="367"/>
      <c r="VQ102" s="367"/>
      <c r="VR102" s="367"/>
      <c r="VS102" s="367"/>
      <c r="VT102" s="367"/>
      <c r="VU102" s="367"/>
      <c r="VV102" s="367"/>
      <c r="VW102" s="367"/>
      <c r="VX102" s="367"/>
      <c r="VY102" s="367"/>
      <c r="VZ102" s="367"/>
      <c r="WA102" s="367"/>
      <c r="WB102" s="367"/>
      <c r="WC102" s="367"/>
      <c r="WD102" s="367"/>
      <c r="WE102" s="367"/>
      <c r="WF102" s="367"/>
      <c r="WG102" s="367"/>
      <c r="WH102" s="367"/>
      <c r="WI102" s="367"/>
      <c r="WJ102" s="367"/>
      <c r="WK102" s="367"/>
      <c r="WL102" s="367"/>
      <c r="WM102" s="367"/>
      <c r="WN102" s="367"/>
      <c r="WO102" s="367"/>
      <c r="WP102" s="367"/>
      <c r="WQ102" s="367"/>
      <c r="WR102" s="367"/>
      <c r="WS102" s="367"/>
      <c r="WT102" s="367"/>
      <c r="WU102" s="367"/>
      <c r="WV102" s="367"/>
      <c r="WW102" s="367"/>
      <c r="WX102" s="367"/>
      <c r="WY102" s="367"/>
      <c r="WZ102" s="367"/>
      <c r="XA102" s="367"/>
      <c r="XB102" s="367"/>
      <c r="XC102" s="367"/>
      <c r="XD102" s="367"/>
      <c r="XE102" s="367"/>
      <c r="XF102" s="367"/>
      <c r="XG102" s="367"/>
      <c r="XH102" s="367"/>
      <c r="XI102" s="367"/>
      <c r="XJ102" s="367"/>
      <c r="XK102" s="367"/>
      <c r="XL102" s="367"/>
      <c r="XM102" s="367"/>
      <c r="XN102" s="367"/>
      <c r="XO102" s="367"/>
      <c r="XP102" s="367"/>
      <c r="XQ102" s="367"/>
      <c r="XR102" s="367"/>
      <c r="XS102" s="367"/>
      <c r="XT102" s="367"/>
      <c r="XU102" s="367"/>
      <c r="XV102" s="367"/>
      <c r="XW102" s="367"/>
      <c r="XX102" s="367"/>
      <c r="XY102" s="367"/>
      <c r="XZ102" s="367"/>
      <c r="YA102" s="367"/>
      <c r="YB102" s="367"/>
      <c r="YC102" s="367"/>
      <c r="YD102" s="367"/>
      <c r="YE102" s="367"/>
      <c r="YF102" s="367"/>
      <c r="YG102" s="367"/>
      <c r="YH102" s="367"/>
      <c r="YI102" s="367"/>
      <c r="YJ102" s="367"/>
      <c r="YK102" s="367"/>
      <c r="YL102" s="367"/>
      <c r="YM102" s="367"/>
      <c r="YN102" s="367"/>
      <c r="YO102" s="367"/>
      <c r="YP102" s="367"/>
      <c r="YQ102" s="367"/>
      <c r="YR102" s="367"/>
      <c r="YS102" s="367"/>
      <c r="YT102" s="367"/>
      <c r="YU102" s="367"/>
      <c r="YV102" s="367"/>
      <c r="YW102" s="367"/>
      <c r="YX102" s="367"/>
      <c r="YY102" s="367"/>
      <c r="YZ102" s="367"/>
      <c r="ZA102" s="367"/>
      <c r="ZB102" s="367"/>
      <c r="ZC102" s="367"/>
      <c r="ZD102" s="367"/>
      <c r="ZE102" s="367"/>
      <c r="ZF102" s="367"/>
      <c r="ZG102" s="367"/>
      <c r="ZH102" s="367"/>
      <c r="ZI102" s="367"/>
      <c r="ZJ102" s="367"/>
      <c r="ZK102" s="367"/>
      <c r="ZL102" s="367"/>
      <c r="ZM102" s="367"/>
      <c r="ZN102" s="367"/>
      <c r="ZO102" s="367"/>
      <c r="ZP102" s="367"/>
      <c r="ZQ102" s="367"/>
      <c r="ZR102" s="367"/>
      <c r="ZS102" s="367"/>
      <c r="ZT102" s="367"/>
      <c r="ZU102" s="367"/>
      <c r="ZV102" s="367"/>
      <c r="ZW102" s="367"/>
      <c r="ZX102" s="367"/>
      <c r="ZY102" s="367"/>
      <c r="ZZ102" s="367"/>
      <c r="AAA102" s="367"/>
      <c r="AAB102" s="367"/>
      <c r="AAC102" s="367"/>
      <c r="AAD102" s="367"/>
      <c r="AAE102" s="367"/>
      <c r="AAF102" s="367"/>
      <c r="AAG102" s="367"/>
      <c r="AAH102" s="367"/>
      <c r="AAI102" s="367"/>
      <c r="AAJ102" s="367"/>
      <c r="AAK102" s="367"/>
      <c r="AAL102" s="367"/>
      <c r="AAM102" s="367"/>
      <c r="AAN102" s="367"/>
      <c r="AAO102" s="367"/>
      <c r="AAP102" s="367"/>
      <c r="AAQ102" s="367"/>
      <c r="AAR102" s="367"/>
      <c r="AAS102" s="367"/>
      <c r="AAT102" s="367"/>
      <c r="AAU102" s="367"/>
      <c r="AAV102" s="367"/>
      <c r="AAW102" s="367"/>
      <c r="AAX102" s="367"/>
      <c r="AAY102" s="367"/>
      <c r="AAZ102" s="367"/>
      <c r="ABA102" s="367"/>
      <c r="ABB102" s="367"/>
      <c r="ABC102" s="367"/>
      <c r="ABD102" s="367"/>
      <c r="ABE102" s="367"/>
      <c r="ABF102" s="367"/>
      <c r="ABG102" s="367"/>
      <c r="ABH102" s="367"/>
      <c r="ABI102" s="367"/>
      <c r="ABJ102" s="367"/>
      <c r="ABK102" s="367"/>
      <c r="ABL102" s="367"/>
      <c r="ABM102" s="367"/>
      <c r="ABN102" s="367"/>
      <c r="ABO102" s="367"/>
      <c r="ABP102" s="367"/>
      <c r="ABQ102" s="367"/>
      <c r="ABR102" s="367"/>
      <c r="ABS102" s="367"/>
      <c r="ABT102" s="367"/>
      <c r="ABU102" s="367"/>
      <c r="ABV102" s="367"/>
      <c r="ABW102" s="367"/>
      <c r="ABX102" s="367"/>
      <c r="ABY102" s="367"/>
      <c r="ABZ102" s="367"/>
      <c r="ACA102" s="367"/>
      <c r="ACB102" s="367"/>
      <c r="ACC102" s="367"/>
      <c r="ACD102" s="367"/>
      <c r="ACE102" s="367"/>
      <c r="ACF102" s="367"/>
      <c r="ACG102" s="367"/>
      <c r="ACH102" s="367"/>
      <c r="ACI102" s="367"/>
      <c r="ACJ102" s="367"/>
      <c r="ACK102" s="367"/>
      <c r="ACL102" s="367"/>
      <c r="ACM102" s="367"/>
      <c r="ACN102" s="367"/>
      <c r="ACO102" s="367"/>
      <c r="ACP102" s="367"/>
      <c r="ACQ102" s="367"/>
      <c r="ACR102" s="367"/>
      <c r="ACS102" s="367"/>
      <c r="ACT102" s="367"/>
      <c r="ACU102" s="367"/>
      <c r="ACV102" s="367"/>
      <c r="ACW102" s="367"/>
      <c r="ACX102" s="367"/>
      <c r="ACY102" s="367"/>
      <c r="ACZ102" s="367"/>
      <c r="ADA102" s="367"/>
      <c r="ADB102" s="367"/>
      <c r="ADC102" s="367"/>
      <c r="ADD102" s="367"/>
      <c r="ADE102" s="367"/>
      <c r="ADF102" s="367"/>
      <c r="ADG102" s="367"/>
      <c r="ADH102" s="367"/>
      <c r="ADI102" s="367"/>
      <c r="ADJ102" s="367"/>
      <c r="ADK102" s="367"/>
      <c r="ADL102" s="367"/>
      <c r="ADM102" s="367"/>
      <c r="ADN102" s="367"/>
      <c r="ADO102" s="367"/>
      <c r="ADP102" s="367"/>
      <c r="ADQ102" s="367"/>
      <c r="ADR102" s="367"/>
      <c r="ADS102" s="367"/>
      <c r="ADT102" s="367"/>
      <c r="ADU102" s="367"/>
      <c r="ADV102" s="367"/>
      <c r="ADW102" s="367"/>
      <c r="ADX102" s="367"/>
      <c r="ADY102" s="367"/>
      <c r="ADZ102" s="367"/>
      <c r="AEA102" s="367"/>
      <c r="AEB102" s="367"/>
      <c r="AEC102" s="367"/>
      <c r="AED102" s="367"/>
      <c r="AEE102" s="367"/>
      <c r="AEF102" s="367"/>
      <c r="AEG102" s="367"/>
      <c r="AEH102" s="367"/>
      <c r="AEI102" s="367"/>
      <c r="AEJ102" s="367"/>
      <c r="AEK102" s="367"/>
      <c r="AEL102" s="367"/>
      <c r="AEM102" s="367"/>
      <c r="AEN102" s="367"/>
      <c r="AEO102" s="367"/>
      <c r="AEP102" s="367"/>
      <c r="AEQ102" s="367"/>
      <c r="AER102" s="367"/>
      <c r="AES102" s="367"/>
      <c r="AET102" s="367"/>
      <c r="AEU102" s="367"/>
      <c r="AEV102" s="367"/>
      <c r="AEW102" s="367"/>
      <c r="AEX102" s="367"/>
      <c r="AEY102" s="367"/>
      <c r="AEZ102" s="367"/>
      <c r="AFA102" s="367"/>
      <c r="AFB102" s="367"/>
      <c r="AFC102" s="367"/>
      <c r="AFD102" s="367"/>
      <c r="AFE102" s="367"/>
      <c r="AFF102" s="367"/>
      <c r="AFG102" s="367"/>
      <c r="AFH102" s="367"/>
      <c r="AFI102" s="367"/>
      <c r="AFJ102" s="367"/>
      <c r="AFK102" s="367"/>
      <c r="AFL102" s="367"/>
      <c r="AFM102" s="367"/>
      <c r="AFN102" s="367"/>
      <c r="AFO102" s="367"/>
      <c r="AFP102" s="367"/>
      <c r="AFQ102" s="367"/>
      <c r="AFR102" s="367"/>
      <c r="AFS102" s="367"/>
      <c r="AFT102" s="367"/>
      <c r="AFU102" s="367"/>
      <c r="AFV102" s="367"/>
      <c r="AFW102" s="367"/>
      <c r="AFX102" s="367"/>
      <c r="AFY102" s="367"/>
      <c r="AFZ102" s="367"/>
      <c r="AGA102" s="367"/>
      <c r="AGB102" s="367"/>
      <c r="AGC102" s="367"/>
      <c r="AGD102" s="367"/>
      <c r="AGE102" s="367"/>
      <c r="AGF102" s="367"/>
      <c r="AGG102" s="367"/>
      <c r="AGH102" s="367"/>
      <c r="AGI102" s="367"/>
      <c r="AGJ102" s="367"/>
      <c r="AGK102" s="367"/>
      <c r="AGL102" s="367"/>
      <c r="AGM102" s="367"/>
      <c r="AGN102" s="367"/>
      <c r="AGO102" s="367"/>
      <c r="AGP102" s="367"/>
      <c r="AGQ102" s="367"/>
      <c r="AGR102" s="367"/>
      <c r="AGS102" s="367"/>
      <c r="AGT102" s="367"/>
      <c r="AGU102" s="367"/>
      <c r="AGV102" s="367"/>
      <c r="AGW102" s="367"/>
      <c r="AGX102" s="367"/>
      <c r="AGY102" s="367"/>
      <c r="AGZ102" s="367"/>
      <c r="AHA102" s="367"/>
      <c r="AHB102" s="367"/>
      <c r="AHC102" s="367"/>
      <c r="AHD102" s="367"/>
      <c r="AHE102" s="367"/>
      <c r="AHF102" s="367"/>
      <c r="AHG102" s="367"/>
      <c r="AHH102" s="367"/>
      <c r="AHI102" s="367"/>
      <c r="AHJ102" s="367"/>
      <c r="AHK102" s="367"/>
      <c r="AHL102" s="367"/>
      <c r="AHM102" s="367"/>
      <c r="AHN102" s="367"/>
      <c r="AHO102" s="367"/>
      <c r="AHP102" s="367"/>
      <c r="AHQ102" s="367"/>
      <c r="AHR102" s="367"/>
      <c r="AHS102" s="367"/>
      <c r="AHT102" s="367"/>
      <c r="AHU102" s="367"/>
      <c r="AHV102" s="367"/>
      <c r="AHW102" s="367"/>
      <c r="AHX102" s="367"/>
      <c r="AHY102" s="367"/>
      <c r="AHZ102" s="367"/>
      <c r="AIA102" s="367"/>
      <c r="AIB102" s="367"/>
      <c r="AIC102" s="367"/>
      <c r="AID102" s="367"/>
      <c r="AIE102" s="367"/>
      <c r="AIF102" s="367"/>
      <c r="AIG102" s="367"/>
      <c r="AIH102" s="367"/>
      <c r="AII102" s="367"/>
      <c r="AIJ102" s="367"/>
      <c r="AIK102" s="367"/>
      <c r="AIL102" s="367"/>
      <c r="AIM102" s="367"/>
      <c r="AIN102" s="367"/>
      <c r="AIO102" s="367"/>
      <c r="AIP102" s="367"/>
      <c r="AIQ102" s="367"/>
      <c r="AIR102" s="367"/>
      <c r="AIS102" s="367"/>
      <c r="AIT102" s="367"/>
      <c r="AIU102" s="367"/>
      <c r="AIV102" s="367"/>
      <c r="AIW102" s="367"/>
      <c r="AIX102" s="367"/>
      <c r="AIY102" s="367"/>
      <c r="AIZ102" s="367"/>
      <c r="AJA102" s="367"/>
      <c r="AJB102" s="367"/>
      <c r="AJC102" s="367"/>
      <c r="AJD102" s="367"/>
      <c r="AJE102" s="367"/>
      <c r="AJF102" s="367"/>
      <c r="AJG102" s="367"/>
      <c r="AJH102" s="367"/>
      <c r="AJI102" s="367"/>
      <c r="AJJ102" s="367"/>
      <c r="AJK102" s="367"/>
      <c r="AJL102" s="367"/>
      <c r="AJM102" s="367"/>
      <c r="AJN102" s="367"/>
      <c r="AJO102" s="367"/>
      <c r="AJP102" s="367"/>
      <c r="AJQ102" s="367"/>
      <c r="AJR102" s="367"/>
      <c r="AJS102" s="367"/>
      <c r="AJT102" s="367"/>
      <c r="AJU102" s="367"/>
      <c r="AJV102" s="367"/>
      <c r="AJW102" s="367"/>
      <c r="AJX102" s="367"/>
      <c r="AJY102" s="367"/>
      <c r="AJZ102" s="367"/>
      <c r="AKA102" s="367"/>
      <c r="AKB102" s="367"/>
      <c r="AKC102" s="367"/>
      <c r="AKD102" s="367"/>
      <c r="AKE102" s="367"/>
      <c r="AKF102" s="367"/>
      <c r="AKG102" s="367"/>
      <c r="AKH102" s="367"/>
      <c r="AKI102" s="367"/>
      <c r="AKJ102" s="367"/>
      <c r="AKK102" s="367"/>
      <c r="AKL102" s="367"/>
      <c r="AKM102" s="367"/>
      <c r="AKN102" s="367"/>
      <c r="AKO102" s="367"/>
      <c r="AKP102" s="367"/>
      <c r="AKQ102" s="367"/>
      <c r="AKR102" s="367"/>
      <c r="AKS102" s="367"/>
      <c r="AKT102" s="367"/>
      <c r="AKU102" s="367"/>
      <c r="AKV102" s="367"/>
      <c r="AKW102" s="367"/>
      <c r="AKX102" s="367"/>
      <c r="AKY102" s="367"/>
      <c r="AKZ102" s="367"/>
      <c r="ALA102" s="367"/>
      <c r="ALB102" s="367"/>
      <c r="ALC102" s="367"/>
      <c r="ALD102" s="367"/>
      <c r="ALE102" s="367"/>
      <c r="ALF102" s="367"/>
      <c r="ALG102" s="367"/>
      <c r="ALH102" s="367"/>
      <c r="ALI102" s="367"/>
      <c r="ALJ102" s="367"/>
      <c r="ALK102" s="367"/>
      <c r="ALL102" s="367"/>
      <c r="ALM102" s="367"/>
      <c r="ALN102" s="367"/>
      <c r="ALO102" s="367"/>
      <c r="ALP102" s="367"/>
      <c r="ALQ102" s="367"/>
      <c r="ALR102" s="367"/>
      <c r="ALS102" s="367"/>
      <c r="ALT102" s="367"/>
      <c r="ALU102" s="367"/>
      <c r="ALV102" s="367"/>
      <c r="ALW102" s="367"/>
      <c r="ALX102" s="367"/>
      <c r="ALY102" s="367"/>
      <c r="ALZ102" s="367"/>
      <c r="AMA102" s="367"/>
      <c r="AMB102" s="367"/>
      <c r="AMC102" s="367"/>
      <c r="AMD102" s="367"/>
      <c r="AME102" s="367"/>
      <c r="AMF102" s="367"/>
      <c r="AMG102" s="367"/>
      <c r="AMH102" s="367"/>
      <c r="AMI102" s="367"/>
      <c r="AMJ102" s="367"/>
      <c r="AMK102" s="367"/>
      <c r="AML102" s="367"/>
      <c r="AMM102" s="367"/>
      <c r="AMN102" s="367"/>
      <c r="AMO102" s="367"/>
      <c r="AMP102" s="367"/>
      <c r="AMQ102" s="367"/>
      <c r="AMR102" s="367"/>
      <c r="AMS102" s="367"/>
      <c r="AMT102" s="367"/>
      <c r="AMU102" s="367"/>
      <c r="AMV102" s="367"/>
      <c r="AMW102" s="367"/>
      <c r="AMX102" s="367"/>
      <c r="AMY102" s="367"/>
      <c r="AMZ102" s="367"/>
      <c r="ANA102" s="367"/>
      <c r="ANB102" s="367"/>
      <c r="ANC102" s="367"/>
      <c r="AND102" s="367"/>
      <c r="ANE102" s="367"/>
      <c r="ANF102" s="367"/>
      <c r="ANG102" s="367"/>
      <c r="ANH102" s="367"/>
      <c r="ANI102" s="367"/>
      <c r="ANJ102" s="367"/>
      <c r="ANK102" s="367"/>
      <c r="ANL102" s="367"/>
      <c r="ANM102" s="367"/>
      <c r="ANN102" s="367"/>
      <c r="ANO102" s="367"/>
      <c r="ANP102" s="367"/>
      <c r="ANQ102" s="367"/>
      <c r="ANR102" s="367"/>
      <c r="ANS102" s="367"/>
      <c r="ANT102" s="367"/>
      <c r="ANU102" s="367"/>
      <c r="ANV102" s="367"/>
      <c r="ANW102" s="367"/>
      <c r="ANX102" s="367"/>
      <c r="ANY102" s="367"/>
      <c r="ANZ102" s="367"/>
      <c r="AOA102" s="367"/>
      <c r="AOB102" s="367"/>
      <c r="AOC102" s="367"/>
      <c r="AOD102" s="367"/>
      <c r="AOE102" s="367"/>
      <c r="AOF102" s="367"/>
      <c r="AOG102" s="367"/>
      <c r="AOH102" s="367"/>
      <c r="AOI102" s="367"/>
      <c r="AOJ102" s="367"/>
      <c r="AOK102" s="367"/>
      <c r="AOL102" s="367"/>
      <c r="AOM102" s="367"/>
      <c r="AON102" s="367"/>
      <c r="AOO102" s="367"/>
      <c r="AOP102" s="367"/>
      <c r="AOQ102" s="367"/>
      <c r="AOR102" s="367"/>
      <c r="AOS102" s="367"/>
      <c r="AOT102" s="367"/>
      <c r="AOU102" s="367"/>
      <c r="AOV102" s="367"/>
      <c r="AOW102" s="367"/>
      <c r="AOX102" s="367"/>
      <c r="AOY102" s="367"/>
      <c r="AOZ102" s="367"/>
      <c r="APA102" s="367"/>
      <c r="APB102" s="367"/>
      <c r="APC102" s="367"/>
      <c r="APD102" s="367"/>
      <c r="APE102" s="367"/>
      <c r="APF102" s="367"/>
      <c r="APG102" s="367"/>
      <c r="APH102" s="367"/>
      <c r="API102" s="367"/>
      <c r="APJ102" s="367"/>
      <c r="APK102" s="367"/>
      <c r="APL102" s="367"/>
      <c r="APM102" s="367"/>
      <c r="APN102" s="367"/>
      <c r="APO102" s="367"/>
      <c r="APP102" s="367"/>
      <c r="APQ102" s="367"/>
      <c r="APR102" s="367"/>
      <c r="APS102" s="367"/>
      <c r="APT102" s="367"/>
      <c r="APU102" s="367"/>
      <c r="APV102" s="367"/>
      <c r="APW102" s="367"/>
      <c r="APX102" s="367"/>
      <c r="APY102" s="367"/>
      <c r="APZ102" s="367"/>
      <c r="AQA102" s="367"/>
      <c r="AQB102" s="367"/>
      <c r="AQC102" s="367"/>
      <c r="AQD102" s="367"/>
      <c r="AQE102" s="367"/>
      <c r="AQF102" s="367"/>
      <c r="AQG102" s="367"/>
      <c r="AQH102" s="367"/>
      <c r="AQI102" s="367"/>
      <c r="AQJ102" s="367"/>
      <c r="AQK102" s="367"/>
      <c r="AQL102" s="367"/>
      <c r="AQM102" s="367"/>
      <c r="AQN102" s="367"/>
      <c r="AQO102" s="367"/>
      <c r="AQP102" s="367"/>
      <c r="AQQ102" s="367"/>
      <c r="AQR102" s="367"/>
      <c r="AQS102" s="367"/>
      <c r="AQT102" s="367"/>
      <c r="AQU102" s="367"/>
      <c r="AQV102" s="367"/>
      <c r="AQW102" s="367"/>
      <c r="AQX102" s="367"/>
      <c r="AQY102" s="367"/>
      <c r="AQZ102" s="367"/>
      <c r="ARA102" s="367"/>
      <c r="ARB102" s="367"/>
      <c r="ARC102" s="367"/>
      <c r="ARD102" s="367"/>
      <c r="ARE102" s="367"/>
      <c r="ARF102" s="367"/>
      <c r="ARG102" s="367"/>
      <c r="ARH102" s="367"/>
      <c r="ARI102" s="367"/>
      <c r="ARJ102" s="367"/>
      <c r="ARK102" s="367"/>
      <c r="ARL102" s="367"/>
      <c r="ARM102" s="367"/>
      <c r="ARN102" s="367"/>
      <c r="ARO102" s="367"/>
      <c r="ARP102" s="367"/>
      <c r="ARQ102" s="367"/>
      <c r="ARR102" s="367"/>
      <c r="ARS102" s="367"/>
      <c r="ART102" s="367"/>
      <c r="ARU102" s="367"/>
      <c r="ARV102" s="367"/>
      <c r="ARW102" s="367"/>
      <c r="ARX102" s="367"/>
      <c r="ARY102" s="367"/>
      <c r="ARZ102" s="367"/>
      <c r="ASA102" s="367"/>
      <c r="ASB102" s="367"/>
      <c r="ASC102" s="367"/>
      <c r="ASD102" s="367"/>
      <c r="ASE102" s="367"/>
      <c r="ASF102" s="367"/>
      <c r="ASG102" s="367"/>
      <c r="ASH102" s="367"/>
      <c r="ASI102" s="367"/>
      <c r="ASJ102" s="367"/>
      <c r="ASK102" s="367"/>
      <c r="ASL102" s="367"/>
      <c r="ASM102" s="367"/>
      <c r="ASN102" s="367"/>
      <c r="ASO102" s="367"/>
      <c r="ASP102" s="367"/>
      <c r="ASQ102" s="367"/>
      <c r="ASR102" s="367"/>
      <c r="ASS102" s="367"/>
      <c r="AST102" s="367"/>
      <c r="ASU102" s="367"/>
      <c r="ASV102" s="367"/>
      <c r="ASW102" s="367"/>
      <c r="ASX102" s="367"/>
      <c r="ASY102" s="367"/>
      <c r="ASZ102" s="367"/>
      <c r="ATA102" s="367"/>
      <c r="ATB102" s="367"/>
      <c r="ATC102" s="367"/>
      <c r="ATD102" s="367"/>
    </row>
    <row r="103" spans="1:1200" s="360" customFormat="1">
      <c r="A103" s="356">
        <v>8</v>
      </c>
      <c r="B103" s="356">
        <v>18</v>
      </c>
      <c r="C103" s="357" t="s">
        <v>1553</v>
      </c>
      <c r="D103" s="356">
        <v>2005</v>
      </c>
      <c r="E103" s="358" t="s">
        <v>1552</v>
      </c>
      <c r="F103" s="356" t="s">
        <v>1049</v>
      </c>
      <c r="G103" s="357"/>
      <c r="H103" s="357"/>
      <c r="I103" s="357"/>
      <c r="J103" s="357"/>
      <c r="K103" s="359" t="s">
        <v>1539</v>
      </c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367"/>
      <c r="BG103" s="367"/>
      <c r="BH103" s="367"/>
      <c r="BI103" s="367"/>
      <c r="BJ103" s="367"/>
      <c r="BK103" s="367"/>
      <c r="BL103" s="367"/>
      <c r="BM103" s="367"/>
      <c r="BN103" s="367"/>
      <c r="BO103" s="367"/>
      <c r="BP103" s="367"/>
      <c r="BQ103" s="367"/>
      <c r="BR103" s="367"/>
      <c r="BS103" s="367"/>
      <c r="BT103" s="367"/>
      <c r="BU103" s="367"/>
      <c r="BV103" s="367"/>
      <c r="BW103" s="367"/>
      <c r="BX103" s="367"/>
      <c r="BY103" s="367"/>
      <c r="BZ103" s="367"/>
      <c r="CA103" s="367"/>
      <c r="CB103" s="367"/>
      <c r="CC103" s="367"/>
      <c r="CD103" s="367"/>
      <c r="CE103" s="367"/>
      <c r="CF103" s="367"/>
      <c r="CG103" s="367"/>
      <c r="CH103" s="367"/>
      <c r="CI103" s="367"/>
      <c r="CJ103" s="367"/>
      <c r="CK103" s="367"/>
      <c r="CL103" s="367"/>
      <c r="CM103" s="367"/>
      <c r="CN103" s="367"/>
      <c r="CO103" s="367"/>
      <c r="CP103" s="367"/>
      <c r="CQ103" s="367"/>
      <c r="CR103" s="367"/>
      <c r="CS103" s="367"/>
      <c r="CT103" s="367"/>
      <c r="CU103" s="367"/>
      <c r="CV103" s="367"/>
      <c r="CW103" s="367"/>
      <c r="CX103" s="367"/>
      <c r="CY103" s="367"/>
      <c r="CZ103" s="367"/>
      <c r="DA103" s="367"/>
      <c r="DB103" s="367"/>
      <c r="DC103" s="367"/>
      <c r="DD103" s="367"/>
      <c r="DE103" s="367"/>
      <c r="DF103" s="367"/>
      <c r="DG103" s="367"/>
      <c r="DH103" s="367"/>
      <c r="DI103" s="367"/>
      <c r="DJ103" s="367"/>
      <c r="DK103" s="367"/>
      <c r="DL103" s="367"/>
      <c r="DM103" s="367"/>
      <c r="DN103" s="367"/>
      <c r="DO103" s="367"/>
      <c r="DP103" s="367"/>
      <c r="DQ103" s="367"/>
      <c r="DR103" s="367"/>
      <c r="DS103" s="367"/>
      <c r="DT103" s="367"/>
      <c r="DU103" s="367"/>
      <c r="DV103" s="367"/>
      <c r="DW103" s="367"/>
      <c r="DX103" s="367"/>
      <c r="DY103" s="367"/>
      <c r="DZ103" s="367"/>
      <c r="EA103" s="367"/>
      <c r="EB103" s="367"/>
      <c r="EC103" s="367"/>
      <c r="ED103" s="367"/>
      <c r="EE103" s="367"/>
      <c r="EF103" s="367"/>
      <c r="EG103" s="367"/>
      <c r="EH103" s="367"/>
      <c r="EI103" s="367"/>
      <c r="EJ103" s="367"/>
      <c r="EK103" s="367"/>
      <c r="EL103" s="367"/>
      <c r="EM103" s="367"/>
      <c r="EN103" s="367"/>
      <c r="EO103" s="367"/>
      <c r="EP103" s="367"/>
      <c r="EQ103" s="367"/>
      <c r="ER103" s="367"/>
      <c r="ES103" s="367"/>
      <c r="ET103" s="367"/>
      <c r="EU103" s="367"/>
      <c r="EV103" s="367"/>
      <c r="EW103" s="367"/>
      <c r="EX103" s="367"/>
      <c r="EY103" s="367"/>
      <c r="EZ103" s="367"/>
      <c r="FA103" s="367"/>
      <c r="FB103" s="367"/>
      <c r="FC103" s="367"/>
      <c r="FD103" s="367"/>
      <c r="FE103" s="367"/>
      <c r="FF103" s="367"/>
      <c r="FG103" s="367"/>
      <c r="FH103" s="367"/>
      <c r="FI103" s="367"/>
      <c r="FJ103" s="367"/>
      <c r="FK103" s="367"/>
      <c r="FL103" s="367"/>
      <c r="FM103" s="367"/>
      <c r="FN103" s="367"/>
      <c r="FO103" s="367"/>
      <c r="FP103" s="367"/>
      <c r="FQ103" s="367"/>
      <c r="FR103" s="367"/>
      <c r="FS103" s="367"/>
      <c r="FT103" s="367"/>
      <c r="FU103" s="367"/>
      <c r="FV103" s="367"/>
      <c r="FW103" s="367"/>
      <c r="FX103" s="367"/>
      <c r="FY103" s="367"/>
      <c r="FZ103" s="367"/>
      <c r="GA103" s="367"/>
      <c r="GB103" s="367"/>
      <c r="GC103" s="367"/>
      <c r="GD103" s="367"/>
      <c r="GE103" s="367"/>
      <c r="GF103" s="367"/>
      <c r="GG103" s="367"/>
      <c r="GH103" s="367"/>
      <c r="GI103" s="367"/>
      <c r="GJ103" s="367"/>
      <c r="GK103" s="367"/>
      <c r="GL103" s="367"/>
      <c r="GM103" s="367"/>
      <c r="GN103" s="367"/>
      <c r="GO103" s="367"/>
      <c r="GP103" s="367"/>
      <c r="GQ103" s="367"/>
      <c r="GR103" s="367"/>
      <c r="GS103" s="367"/>
      <c r="GT103" s="367"/>
      <c r="GU103" s="367"/>
      <c r="GV103" s="367"/>
      <c r="GW103" s="367"/>
      <c r="GX103" s="367"/>
      <c r="GY103" s="367"/>
      <c r="GZ103" s="367"/>
      <c r="HA103" s="367"/>
      <c r="HB103" s="367"/>
      <c r="HC103" s="367"/>
      <c r="HD103" s="367"/>
      <c r="HE103" s="367"/>
      <c r="HF103" s="367"/>
      <c r="HG103" s="367"/>
      <c r="HH103" s="367"/>
      <c r="HI103" s="367"/>
      <c r="HJ103" s="367"/>
      <c r="HK103" s="367"/>
      <c r="HL103" s="367"/>
      <c r="HM103" s="367"/>
      <c r="HN103" s="367"/>
      <c r="HO103" s="367"/>
      <c r="HP103" s="367"/>
      <c r="HQ103" s="367"/>
      <c r="HR103" s="367"/>
      <c r="HS103" s="367"/>
      <c r="HT103" s="367"/>
      <c r="HU103" s="367"/>
      <c r="HV103" s="367"/>
      <c r="HW103" s="367"/>
      <c r="HX103" s="367"/>
      <c r="HY103" s="367"/>
      <c r="HZ103" s="367"/>
      <c r="IA103" s="367"/>
      <c r="IB103" s="367"/>
      <c r="IC103" s="367"/>
      <c r="ID103" s="367"/>
      <c r="IE103" s="367"/>
      <c r="IF103" s="367"/>
      <c r="IG103" s="367"/>
      <c r="IH103" s="367"/>
      <c r="II103" s="367"/>
      <c r="IJ103" s="367"/>
      <c r="IK103" s="367"/>
      <c r="IL103" s="367"/>
      <c r="IM103" s="367"/>
      <c r="IN103" s="367"/>
      <c r="IO103" s="367"/>
      <c r="IP103" s="367"/>
      <c r="IQ103" s="367"/>
      <c r="IR103" s="367"/>
      <c r="IS103" s="367"/>
      <c r="IT103" s="367"/>
      <c r="IU103" s="367"/>
      <c r="IV103" s="367"/>
      <c r="IW103" s="367"/>
      <c r="IX103" s="367"/>
      <c r="IY103" s="367"/>
      <c r="IZ103" s="367"/>
      <c r="JA103" s="367"/>
      <c r="JB103" s="367"/>
      <c r="JC103" s="367"/>
      <c r="JD103" s="367"/>
      <c r="JE103" s="367"/>
      <c r="JF103" s="367"/>
      <c r="JG103" s="367"/>
      <c r="JH103" s="367"/>
      <c r="JI103" s="367"/>
      <c r="JJ103" s="367"/>
      <c r="JK103" s="367"/>
      <c r="JL103" s="367"/>
      <c r="JM103" s="367"/>
      <c r="JN103" s="367"/>
      <c r="JO103" s="367"/>
      <c r="JP103" s="367"/>
      <c r="JQ103" s="367"/>
      <c r="JR103" s="367"/>
      <c r="JS103" s="367"/>
      <c r="JT103" s="367"/>
      <c r="JU103" s="367"/>
      <c r="JV103" s="367"/>
      <c r="JW103" s="367"/>
      <c r="JX103" s="367"/>
      <c r="JY103" s="367"/>
      <c r="JZ103" s="367"/>
      <c r="KA103" s="367"/>
      <c r="KB103" s="367"/>
      <c r="KC103" s="367"/>
      <c r="KD103" s="367"/>
      <c r="KE103" s="367"/>
      <c r="KF103" s="367"/>
      <c r="KG103" s="367"/>
      <c r="KH103" s="367"/>
      <c r="KI103" s="367"/>
      <c r="KJ103" s="367"/>
      <c r="KK103" s="367"/>
      <c r="KL103" s="367"/>
      <c r="KM103" s="367"/>
      <c r="KN103" s="367"/>
      <c r="KO103" s="367"/>
      <c r="KP103" s="367"/>
      <c r="KQ103" s="367"/>
      <c r="KR103" s="367"/>
      <c r="KS103" s="367"/>
      <c r="KT103" s="367"/>
      <c r="KU103" s="367"/>
      <c r="KV103" s="367"/>
      <c r="KW103" s="367"/>
      <c r="KX103" s="367"/>
      <c r="KY103" s="367"/>
      <c r="KZ103" s="367"/>
      <c r="LA103" s="367"/>
      <c r="LB103" s="367"/>
      <c r="LC103" s="367"/>
      <c r="LD103" s="367"/>
      <c r="LE103" s="367"/>
      <c r="LF103" s="367"/>
      <c r="LG103" s="367"/>
      <c r="LH103" s="367"/>
      <c r="LI103" s="367"/>
      <c r="LJ103" s="367"/>
      <c r="LK103" s="367"/>
      <c r="LL103" s="367"/>
      <c r="LM103" s="367"/>
      <c r="LN103" s="367"/>
      <c r="LO103" s="367"/>
      <c r="LP103" s="367"/>
      <c r="LQ103" s="367"/>
      <c r="LR103" s="367"/>
      <c r="LS103" s="367"/>
      <c r="LT103" s="367"/>
      <c r="LU103" s="367"/>
      <c r="LV103" s="367"/>
      <c r="LW103" s="367"/>
      <c r="LX103" s="367"/>
      <c r="LY103" s="367"/>
      <c r="LZ103" s="367"/>
      <c r="MA103" s="367"/>
      <c r="MB103" s="367"/>
      <c r="MC103" s="367"/>
      <c r="MD103" s="367"/>
      <c r="ME103" s="367"/>
      <c r="MF103" s="367"/>
      <c r="MG103" s="367"/>
      <c r="MH103" s="367"/>
      <c r="MI103" s="367"/>
      <c r="MJ103" s="367"/>
      <c r="MK103" s="367"/>
      <c r="ML103" s="367"/>
      <c r="MM103" s="367"/>
      <c r="MN103" s="367"/>
      <c r="MO103" s="367"/>
      <c r="MP103" s="367"/>
      <c r="MQ103" s="367"/>
      <c r="MR103" s="367"/>
      <c r="MS103" s="367"/>
      <c r="MT103" s="367"/>
      <c r="MU103" s="367"/>
      <c r="MV103" s="367"/>
      <c r="MW103" s="367"/>
      <c r="MX103" s="367"/>
      <c r="MY103" s="367"/>
      <c r="MZ103" s="367"/>
      <c r="NA103" s="367"/>
      <c r="NB103" s="367"/>
      <c r="NC103" s="367"/>
      <c r="ND103" s="367"/>
      <c r="NE103" s="367"/>
      <c r="NF103" s="367"/>
      <c r="NG103" s="367"/>
      <c r="NH103" s="367"/>
      <c r="NI103" s="367"/>
      <c r="NJ103" s="367"/>
      <c r="NK103" s="367"/>
      <c r="NL103" s="367"/>
      <c r="NM103" s="367"/>
      <c r="NN103" s="367"/>
      <c r="NO103" s="367"/>
      <c r="NP103" s="367"/>
      <c r="NQ103" s="367"/>
      <c r="NR103" s="367"/>
      <c r="NS103" s="367"/>
      <c r="NT103" s="367"/>
      <c r="NU103" s="367"/>
      <c r="NV103" s="367"/>
      <c r="NW103" s="367"/>
      <c r="NX103" s="367"/>
      <c r="NY103" s="367"/>
      <c r="NZ103" s="367"/>
      <c r="OA103" s="367"/>
      <c r="OB103" s="367"/>
      <c r="OC103" s="367"/>
      <c r="OD103" s="367"/>
      <c r="OE103" s="367"/>
      <c r="OF103" s="367"/>
      <c r="OG103" s="367"/>
      <c r="OH103" s="367"/>
      <c r="OI103" s="367"/>
      <c r="OJ103" s="367"/>
      <c r="OK103" s="367"/>
      <c r="OL103" s="367"/>
      <c r="OM103" s="367"/>
      <c r="ON103" s="367"/>
      <c r="OO103" s="367"/>
      <c r="OP103" s="367"/>
      <c r="OQ103" s="367"/>
      <c r="OR103" s="367"/>
      <c r="OS103" s="367"/>
      <c r="OT103" s="367"/>
      <c r="OU103" s="367"/>
      <c r="OV103" s="367"/>
      <c r="OW103" s="367"/>
      <c r="OX103" s="367"/>
      <c r="OY103" s="367"/>
      <c r="OZ103" s="367"/>
      <c r="PA103" s="367"/>
      <c r="PB103" s="367"/>
      <c r="PC103" s="367"/>
      <c r="PD103" s="367"/>
      <c r="PE103" s="367"/>
      <c r="PF103" s="367"/>
      <c r="PG103" s="367"/>
      <c r="PH103" s="367"/>
      <c r="PI103" s="367"/>
      <c r="PJ103" s="367"/>
      <c r="PK103" s="367"/>
      <c r="PL103" s="367"/>
      <c r="PM103" s="367"/>
      <c r="PN103" s="367"/>
      <c r="PO103" s="367"/>
      <c r="PP103" s="367"/>
      <c r="PQ103" s="367"/>
      <c r="PR103" s="367"/>
      <c r="PS103" s="367"/>
      <c r="PT103" s="367"/>
      <c r="PU103" s="367"/>
      <c r="PV103" s="367"/>
      <c r="PW103" s="367"/>
      <c r="PX103" s="367"/>
      <c r="PY103" s="367"/>
      <c r="PZ103" s="367"/>
      <c r="QA103" s="367"/>
      <c r="QB103" s="367"/>
      <c r="QC103" s="367"/>
      <c r="QD103" s="367"/>
      <c r="QE103" s="367"/>
      <c r="QF103" s="367"/>
      <c r="QG103" s="367"/>
      <c r="QH103" s="367"/>
      <c r="QI103" s="367"/>
      <c r="QJ103" s="367"/>
      <c r="QK103" s="367"/>
      <c r="QL103" s="367"/>
      <c r="QM103" s="367"/>
      <c r="QN103" s="367"/>
      <c r="QO103" s="367"/>
      <c r="QP103" s="367"/>
      <c r="QQ103" s="367"/>
      <c r="QR103" s="367"/>
      <c r="QS103" s="367"/>
      <c r="QT103" s="367"/>
      <c r="QU103" s="367"/>
      <c r="QV103" s="367"/>
      <c r="QW103" s="367"/>
      <c r="QX103" s="367"/>
      <c r="QY103" s="367"/>
      <c r="QZ103" s="367"/>
      <c r="RA103" s="367"/>
      <c r="RB103" s="367"/>
      <c r="RC103" s="367"/>
      <c r="RD103" s="367"/>
      <c r="RE103" s="367"/>
      <c r="RF103" s="367"/>
      <c r="RG103" s="367"/>
      <c r="RH103" s="367"/>
      <c r="RI103" s="367"/>
      <c r="RJ103" s="367"/>
      <c r="RK103" s="367"/>
      <c r="RL103" s="367"/>
      <c r="RM103" s="367"/>
      <c r="RN103" s="367"/>
      <c r="RO103" s="367"/>
      <c r="RP103" s="367"/>
      <c r="RQ103" s="367"/>
      <c r="RR103" s="367"/>
      <c r="RS103" s="367"/>
      <c r="RT103" s="367"/>
      <c r="RU103" s="367"/>
      <c r="RV103" s="367"/>
      <c r="RW103" s="367"/>
      <c r="RX103" s="367"/>
      <c r="RY103" s="367"/>
      <c r="RZ103" s="367"/>
      <c r="SA103" s="367"/>
      <c r="SB103" s="367"/>
      <c r="SC103" s="367"/>
      <c r="SD103" s="367"/>
      <c r="SE103" s="367"/>
      <c r="SF103" s="367"/>
      <c r="SG103" s="367"/>
      <c r="SH103" s="367"/>
      <c r="SI103" s="367"/>
      <c r="SJ103" s="367"/>
      <c r="SK103" s="367"/>
      <c r="SL103" s="367"/>
      <c r="SM103" s="367"/>
      <c r="SN103" s="367"/>
      <c r="SO103" s="367"/>
      <c r="SP103" s="367"/>
      <c r="SQ103" s="367"/>
      <c r="SR103" s="367"/>
      <c r="SS103" s="367"/>
      <c r="ST103" s="367"/>
      <c r="SU103" s="367"/>
      <c r="SV103" s="367"/>
      <c r="SW103" s="367"/>
      <c r="SX103" s="367"/>
      <c r="SY103" s="367"/>
      <c r="SZ103" s="367"/>
      <c r="TA103" s="367"/>
      <c r="TB103" s="367"/>
      <c r="TC103" s="367"/>
      <c r="TD103" s="367"/>
      <c r="TE103" s="367"/>
      <c r="TF103" s="367"/>
      <c r="TG103" s="367"/>
      <c r="TH103" s="367"/>
      <c r="TI103" s="367"/>
      <c r="TJ103" s="367"/>
      <c r="TK103" s="367"/>
      <c r="TL103" s="367"/>
      <c r="TM103" s="367"/>
      <c r="TN103" s="367"/>
      <c r="TO103" s="367"/>
      <c r="TP103" s="367"/>
      <c r="TQ103" s="367"/>
      <c r="TR103" s="367"/>
      <c r="TS103" s="367"/>
      <c r="TT103" s="367"/>
      <c r="TU103" s="367"/>
      <c r="TV103" s="367"/>
      <c r="TW103" s="367"/>
      <c r="TX103" s="367"/>
      <c r="TY103" s="367"/>
      <c r="TZ103" s="367"/>
      <c r="UA103" s="367"/>
      <c r="UB103" s="367"/>
      <c r="UC103" s="367"/>
      <c r="UD103" s="367"/>
      <c r="UE103" s="367"/>
      <c r="UF103" s="367"/>
      <c r="UG103" s="367"/>
      <c r="UH103" s="367"/>
      <c r="UI103" s="367"/>
      <c r="UJ103" s="367"/>
      <c r="UK103" s="367"/>
      <c r="UL103" s="367"/>
      <c r="UM103" s="367"/>
      <c r="UN103" s="367"/>
      <c r="UO103" s="367"/>
      <c r="UP103" s="367"/>
      <c r="UQ103" s="367"/>
      <c r="UR103" s="367"/>
      <c r="US103" s="367"/>
      <c r="UT103" s="367"/>
      <c r="UU103" s="367"/>
      <c r="UV103" s="367"/>
      <c r="UW103" s="367"/>
      <c r="UX103" s="367"/>
      <c r="UY103" s="367"/>
      <c r="UZ103" s="367"/>
      <c r="VA103" s="367"/>
      <c r="VB103" s="367"/>
      <c r="VC103" s="367"/>
      <c r="VD103" s="367"/>
      <c r="VE103" s="367"/>
      <c r="VF103" s="367"/>
      <c r="VG103" s="367"/>
      <c r="VH103" s="367"/>
      <c r="VI103" s="367"/>
      <c r="VJ103" s="367"/>
      <c r="VK103" s="367"/>
      <c r="VL103" s="367"/>
      <c r="VM103" s="367"/>
      <c r="VN103" s="367"/>
      <c r="VO103" s="367"/>
      <c r="VP103" s="367"/>
      <c r="VQ103" s="367"/>
      <c r="VR103" s="367"/>
      <c r="VS103" s="367"/>
      <c r="VT103" s="367"/>
      <c r="VU103" s="367"/>
      <c r="VV103" s="367"/>
      <c r="VW103" s="367"/>
      <c r="VX103" s="367"/>
      <c r="VY103" s="367"/>
      <c r="VZ103" s="367"/>
      <c r="WA103" s="367"/>
      <c r="WB103" s="367"/>
      <c r="WC103" s="367"/>
      <c r="WD103" s="367"/>
      <c r="WE103" s="367"/>
      <c r="WF103" s="367"/>
      <c r="WG103" s="367"/>
      <c r="WH103" s="367"/>
      <c r="WI103" s="367"/>
      <c r="WJ103" s="367"/>
      <c r="WK103" s="367"/>
      <c r="WL103" s="367"/>
      <c r="WM103" s="367"/>
      <c r="WN103" s="367"/>
      <c r="WO103" s="367"/>
      <c r="WP103" s="367"/>
      <c r="WQ103" s="367"/>
      <c r="WR103" s="367"/>
      <c r="WS103" s="367"/>
      <c r="WT103" s="367"/>
      <c r="WU103" s="367"/>
      <c r="WV103" s="367"/>
      <c r="WW103" s="367"/>
      <c r="WX103" s="367"/>
      <c r="WY103" s="367"/>
      <c r="WZ103" s="367"/>
      <c r="XA103" s="367"/>
      <c r="XB103" s="367"/>
      <c r="XC103" s="367"/>
      <c r="XD103" s="367"/>
      <c r="XE103" s="367"/>
      <c r="XF103" s="367"/>
      <c r="XG103" s="367"/>
      <c r="XH103" s="367"/>
      <c r="XI103" s="367"/>
      <c r="XJ103" s="367"/>
      <c r="XK103" s="367"/>
      <c r="XL103" s="367"/>
      <c r="XM103" s="367"/>
      <c r="XN103" s="367"/>
      <c r="XO103" s="367"/>
      <c r="XP103" s="367"/>
      <c r="XQ103" s="367"/>
      <c r="XR103" s="367"/>
      <c r="XS103" s="367"/>
      <c r="XT103" s="367"/>
      <c r="XU103" s="367"/>
      <c r="XV103" s="367"/>
      <c r="XW103" s="367"/>
      <c r="XX103" s="367"/>
      <c r="XY103" s="367"/>
      <c r="XZ103" s="367"/>
      <c r="YA103" s="367"/>
      <c r="YB103" s="367"/>
      <c r="YC103" s="367"/>
      <c r="YD103" s="367"/>
      <c r="YE103" s="367"/>
      <c r="YF103" s="367"/>
      <c r="YG103" s="367"/>
      <c r="YH103" s="367"/>
      <c r="YI103" s="367"/>
      <c r="YJ103" s="367"/>
      <c r="YK103" s="367"/>
      <c r="YL103" s="367"/>
      <c r="YM103" s="367"/>
      <c r="YN103" s="367"/>
      <c r="YO103" s="367"/>
      <c r="YP103" s="367"/>
      <c r="YQ103" s="367"/>
      <c r="YR103" s="367"/>
      <c r="YS103" s="367"/>
      <c r="YT103" s="367"/>
      <c r="YU103" s="367"/>
      <c r="YV103" s="367"/>
      <c r="YW103" s="367"/>
      <c r="YX103" s="367"/>
      <c r="YY103" s="367"/>
      <c r="YZ103" s="367"/>
      <c r="ZA103" s="367"/>
      <c r="ZB103" s="367"/>
      <c r="ZC103" s="367"/>
      <c r="ZD103" s="367"/>
      <c r="ZE103" s="367"/>
      <c r="ZF103" s="367"/>
      <c r="ZG103" s="367"/>
      <c r="ZH103" s="367"/>
      <c r="ZI103" s="367"/>
      <c r="ZJ103" s="367"/>
      <c r="ZK103" s="367"/>
      <c r="ZL103" s="367"/>
      <c r="ZM103" s="367"/>
      <c r="ZN103" s="367"/>
      <c r="ZO103" s="367"/>
      <c r="ZP103" s="367"/>
      <c r="ZQ103" s="367"/>
      <c r="ZR103" s="367"/>
      <c r="ZS103" s="367"/>
      <c r="ZT103" s="367"/>
      <c r="ZU103" s="367"/>
      <c r="ZV103" s="367"/>
      <c r="ZW103" s="367"/>
      <c r="ZX103" s="367"/>
      <c r="ZY103" s="367"/>
      <c r="ZZ103" s="367"/>
      <c r="AAA103" s="367"/>
      <c r="AAB103" s="367"/>
      <c r="AAC103" s="367"/>
      <c r="AAD103" s="367"/>
      <c r="AAE103" s="367"/>
      <c r="AAF103" s="367"/>
      <c r="AAG103" s="367"/>
      <c r="AAH103" s="367"/>
      <c r="AAI103" s="367"/>
      <c r="AAJ103" s="367"/>
      <c r="AAK103" s="367"/>
      <c r="AAL103" s="367"/>
      <c r="AAM103" s="367"/>
      <c r="AAN103" s="367"/>
      <c r="AAO103" s="367"/>
      <c r="AAP103" s="367"/>
      <c r="AAQ103" s="367"/>
      <c r="AAR103" s="367"/>
      <c r="AAS103" s="367"/>
      <c r="AAT103" s="367"/>
      <c r="AAU103" s="367"/>
      <c r="AAV103" s="367"/>
      <c r="AAW103" s="367"/>
      <c r="AAX103" s="367"/>
      <c r="AAY103" s="367"/>
      <c r="AAZ103" s="367"/>
      <c r="ABA103" s="367"/>
      <c r="ABB103" s="367"/>
      <c r="ABC103" s="367"/>
      <c r="ABD103" s="367"/>
      <c r="ABE103" s="367"/>
      <c r="ABF103" s="367"/>
      <c r="ABG103" s="367"/>
      <c r="ABH103" s="367"/>
      <c r="ABI103" s="367"/>
      <c r="ABJ103" s="367"/>
      <c r="ABK103" s="367"/>
      <c r="ABL103" s="367"/>
      <c r="ABM103" s="367"/>
      <c r="ABN103" s="367"/>
      <c r="ABO103" s="367"/>
      <c r="ABP103" s="367"/>
      <c r="ABQ103" s="367"/>
      <c r="ABR103" s="367"/>
      <c r="ABS103" s="367"/>
      <c r="ABT103" s="367"/>
      <c r="ABU103" s="367"/>
      <c r="ABV103" s="367"/>
      <c r="ABW103" s="367"/>
      <c r="ABX103" s="367"/>
      <c r="ABY103" s="367"/>
      <c r="ABZ103" s="367"/>
      <c r="ACA103" s="367"/>
      <c r="ACB103" s="367"/>
      <c r="ACC103" s="367"/>
      <c r="ACD103" s="367"/>
      <c r="ACE103" s="367"/>
      <c r="ACF103" s="367"/>
      <c r="ACG103" s="367"/>
      <c r="ACH103" s="367"/>
      <c r="ACI103" s="367"/>
      <c r="ACJ103" s="367"/>
      <c r="ACK103" s="367"/>
      <c r="ACL103" s="367"/>
      <c r="ACM103" s="367"/>
      <c r="ACN103" s="367"/>
      <c r="ACO103" s="367"/>
      <c r="ACP103" s="367"/>
      <c r="ACQ103" s="367"/>
      <c r="ACR103" s="367"/>
      <c r="ACS103" s="367"/>
      <c r="ACT103" s="367"/>
      <c r="ACU103" s="367"/>
      <c r="ACV103" s="367"/>
      <c r="ACW103" s="367"/>
      <c r="ACX103" s="367"/>
      <c r="ACY103" s="367"/>
      <c r="ACZ103" s="367"/>
      <c r="ADA103" s="367"/>
      <c r="ADB103" s="367"/>
      <c r="ADC103" s="367"/>
      <c r="ADD103" s="367"/>
      <c r="ADE103" s="367"/>
      <c r="ADF103" s="367"/>
      <c r="ADG103" s="367"/>
      <c r="ADH103" s="367"/>
      <c r="ADI103" s="367"/>
      <c r="ADJ103" s="367"/>
      <c r="ADK103" s="367"/>
      <c r="ADL103" s="367"/>
      <c r="ADM103" s="367"/>
      <c r="ADN103" s="367"/>
      <c r="ADO103" s="367"/>
      <c r="ADP103" s="367"/>
      <c r="ADQ103" s="367"/>
      <c r="ADR103" s="367"/>
      <c r="ADS103" s="367"/>
      <c r="ADT103" s="367"/>
      <c r="ADU103" s="367"/>
      <c r="ADV103" s="367"/>
      <c r="ADW103" s="367"/>
      <c r="ADX103" s="367"/>
      <c r="ADY103" s="367"/>
      <c r="ADZ103" s="367"/>
      <c r="AEA103" s="367"/>
      <c r="AEB103" s="367"/>
      <c r="AEC103" s="367"/>
      <c r="AED103" s="367"/>
      <c r="AEE103" s="367"/>
      <c r="AEF103" s="367"/>
      <c r="AEG103" s="367"/>
      <c r="AEH103" s="367"/>
      <c r="AEI103" s="367"/>
      <c r="AEJ103" s="367"/>
      <c r="AEK103" s="367"/>
      <c r="AEL103" s="367"/>
      <c r="AEM103" s="367"/>
      <c r="AEN103" s="367"/>
      <c r="AEO103" s="367"/>
      <c r="AEP103" s="367"/>
      <c r="AEQ103" s="367"/>
      <c r="AER103" s="367"/>
      <c r="AES103" s="367"/>
      <c r="AET103" s="367"/>
      <c r="AEU103" s="367"/>
      <c r="AEV103" s="367"/>
      <c r="AEW103" s="367"/>
      <c r="AEX103" s="367"/>
      <c r="AEY103" s="367"/>
      <c r="AEZ103" s="367"/>
      <c r="AFA103" s="367"/>
      <c r="AFB103" s="367"/>
      <c r="AFC103" s="367"/>
      <c r="AFD103" s="367"/>
      <c r="AFE103" s="367"/>
      <c r="AFF103" s="367"/>
      <c r="AFG103" s="367"/>
      <c r="AFH103" s="367"/>
      <c r="AFI103" s="367"/>
      <c r="AFJ103" s="367"/>
      <c r="AFK103" s="367"/>
      <c r="AFL103" s="367"/>
      <c r="AFM103" s="367"/>
      <c r="AFN103" s="367"/>
      <c r="AFO103" s="367"/>
      <c r="AFP103" s="367"/>
      <c r="AFQ103" s="367"/>
      <c r="AFR103" s="367"/>
      <c r="AFS103" s="367"/>
      <c r="AFT103" s="367"/>
      <c r="AFU103" s="367"/>
      <c r="AFV103" s="367"/>
      <c r="AFW103" s="367"/>
      <c r="AFX103" s="367"/>
      <c r="AFY103" s="367"/>
      <c r="AFZ103" s="367"/>
      <c r="AGA103" s="367"/>
      <c r="AGB103" s="367"/>
      <c r="AGC103" s="367"/>
      <c r="AGD103" s="367"/>
      <c r="AGE103" s="367"/>
      <c r="AGF103" s="367"/>
      <c r="AGG103" s="367"/>
      <c r="AGH103" s="367"/>
      <c r="AGI103" s="367"/>
      <c r="AGJ103" s="367"/>
      <c r="AGK103" s="367"/>
      <c r="AGL103" s="367"/>
      <c r="AGM103" s="367"/>
      <c r="AGN103" s="367"/>
      <c r="AGO103" s="367"/>
      <c r="AGP103" s="367"/>
      <c r="AGQ103" s="367"/>
      <c r="AGR103" s="367"/>
      <c r="AGS103" s="367"/>
      <c r="AGT103" s="367"/>
      <c r="AGU103" s="367"/>
      <c r="AGV103" s="367"/>
      <c r="AGW103" s="367"/>
      <c r="AGX103" s="367"/>
      <c r="AGY103" s="367"/>
      <c r="AGZ103" s="367"/>
      <c r="AHA103" s="367"/>
      <c r="AHB103" s="367"/>
      <c r="AHC103" s="367"/>
      <c r="AHD103" s="367"/>
      <c r="AHE103" s="367"/>
      <c r="AHF103" s="367"/>
      <c r="AHG103" s="367"/>
      <c r="AHH103" s="367"/>
      <c r="AHI103" s="367"/>
      <c r="AHJ103" s="367"/>
      <c r="AHK103" s="367"/>
      <c r="AHL103" s="367"/>
      <c r="AHM103" s="367"/>
      <c r="AHN103" s="367"/>
      <c r="AHO103" s="367"/>
      <c r="AHP103" s="367"/>
      <c r="AHQ103" s="367"/>
      <c r="AHR103" s="367"/>
      <c r="AHS103" s="367"/>
      <c r="AHT103" s="367"/>
      <c r="AHU103" s="367"/>
      <c r="AHV103" s="367"/>
      <c r="AHW103" s="367"/>
      <c r="AHX103" s="367"/>
      <c r="AHY103" s="367"/>
      <c r="AHZ103" s="367"/>
      <c r="AIA103" s="367"/>
      <c r="AIB103" s="367"/>
      <c r="AIC103" s="367"/>
      <c r="AID103" s="367"/>
      <c r="AIE103" s="367"/>
      <c r="AIF103" s="367"/>
      <c r="AIG103" s="367"/>
      <c r="AIH103" s="367"/>
      <c r="AII103" s="367"/>
      <c r="AIJ103" s="367"/>
      <c r="AIK103" s="367"/>
      <c r="AIL103" s="367"/>
      <c r="AIM103" s="367"/>
      <c r="AIN103" s="367"/>
      <c r="AIO103" s="367"/>
      <c r="AIP103" s="367"/>
      <c r="AIQ103" s="367"/>
      <c r="AIR103" s="367"/>
      <c r="AIS103" s="367"/>
      <c r="AIT103" s="367"/>
      <c r="AIU103" s="367"/>
      <c r="AIV103" s="367"/>
      <c r="AIW103" s="367"/>
      <c r="AIX103" s="367"/>
      <c r="AIY103" s="367"/>
      <c r="AIZ103" s="367"/>
      <c r="AJA103" s="367"/>
      <c r="AJB103" s="367"/>
      <c r="AJC103" s="367"/>
      <c r="AJD103" s="367"/>
      <c r="AJE103" s="367"/>
      <c r="AJF103" s="367"/>
      <c r="AJG103" s="367"/>
      <c r="AJH103" s="367"/>
      <c r="AJI103" s="367"/>
      <c r="AJJ103" s="367"/>
      <c r="AJK103" s="367"/>
      <c r="AJL103" s="367"/>
      <c r="AJM103" s="367"/>
      <c r="AJN103" s="367"/>
      <c r="AJO103" s="367"/>
      <c r="AJP103" s="367"/>
      <c r="AJQ103" s="367"/>
      <c r="AJR103" s="367"/>
      <c r="AJS103" s="367"/>
      <c r="AJT103" s="367"/>
      <c r="AJU103" s="367"/>
      <c r="AJV103" s="367"/>
      <c r="AJW103" s="367"/>
      <c r="AJX103" s="367"/>
      <c r="AJY103" s="367"/>
      <c r="AJZ103" s="367"/>
      <c r="AKA103" s="367"/>
      <c r="AKB103" s="367"/>
      <c r="AKC103" s="367"/>
      <c r="AKD103" s="367"/>
      <c r="AKE103" s="367"/>
      <c r="AKF103" s="367"/>
      <c r="AKG103" s="367"/>
      <c r="AKH103" s="367"/>
      <c r="AKI103" s="367"/>
      <c r="AKJ103" s="367"/>
      <c r="AKK103" s="367"/>
      <c r="AKL103" s="367"/>
      <c r="AKM103" s="367"/>
      <c r="AKN103" s="367"/>
      <c r="AKO103" s="367"/>
      <c r="AKP103" s="367"/>
      <c r="AKQ103" s="367"/>
      <c r="AKR103" s="367"/>
      <c r="AKS103" s="367"/>
      <c r="AKT103" s="367"/>
      <c r="AKU103" s="367"/>
      <c r="AKV103" s="367"/>
      <c r="AKW103" s="367"/>
      <c r="AKX103" s="367"/>
      <c r="AKY103" s="367"/>
      <c r="AKZ103" s="367"/>
      <c r="ALA103" s="367"/>
      <c r="ALB103" s="367"/>
      <c r="ALC103" s="367"/>
      <c r="ALD103" s="367"/>
      <c r="ALE103" s="367"/>
      <c r="ALF103" s="367"/>
      <c r="ALG103" s="367"/>
      <c r="ALH103" s="367"/>
      <c r="ALI103" s="367"/>
      <c r="ALJ103" s="367"/>
      <c r="ALK103" s="367"/>
      <c r="ALL103" s="367"/>
      <c r="ALM103" s="367"/>
      <c r="ALN103" s="367"/>
      <c r="ALO103" s="367"/>
      <c r="ALP103" s="367"/>
      <c r="ALQ103" s="367"/>
      <c r="ALR103" s="367"/>
      <c r="ALS103" s="367"/>
      <c r="ALT103" s="367"/>
      <c r="ALU103" s="367"/>
      <c r="ALV103" s="367"/>
      <c r="ALW103" s="367"/>
      <c r="ALX103" s="367"/>
      <c r="ALY103" s="367"/>
      <c r="ALZ103" s="367"/>
      <c r="AMA103" s="367"/>
      <c r="AMB103" s="367"/>
      <c r="AMC103" s="367"/>
      <c r="AMD103" s="367"/>
      <c r="AME103" s="367"/>
      <c r="AMF103" s="367"/>
      <c r="AMG103" s="367"/>
      <c r="AMH103" s="367"/>
      <c r="AMI103" s="367"/>
      <c r="AMJ103" s="367"/>
      <c r="AMK103" s="367"/>
      <c r="AML103" s="367"/>
      <c r="AMM103" s="367"/>
      <c r="AMN103" s="367"/>
      <c r="AMO103" s="367"/>
      <c r="AMP103" s="367"/>
      <c r="AMQ103" s="367"/>
      <c r="AMR103" s="367"/>
      <c r="AMS103" s="367"/>
      <c r="AMT103" s="367"/>
      <c r="AMU103" s="367"/>
      <c r="AMV103" s="367"/>
      <c r="AMW103" s="367"/>
      <c r="AMX103" s="367"/>
      <c r="AMY103" s="367"/>
      <c r="AMZ103" s="367"/>
      <c r="ANA103" s="367"/>
      <c r="ANB103" s="367"/>
      <c r="ANC103" s="367"/>
      <c r="AND103" s="367"/>
      <c r="ANE103" s="367"/>
      <c r="ANF103" s="367"/>
      <c r="ANG103" s="367"/>
      <c r="ANH103" s="367"/>
      <c r="ANI103" s="367"/>
      <c r="ANJ103" s="367"/>
      <c r="ANK103" s="367"/>
      <c r="ANL103" s="367"/>
      <c r="ANM103" s="367"/>
      <c r="ANN103" s="367"/>
      <c r="ANO103" s="367"/>
      <c r="ANP103" s="367"/>
      <c r="ANQ103" s="367"/>
      <c r="ANR103" s="367"/>
      <c r="ANS103" s="367"/>
      <c r="ANT103" s="367"/>
      <c r="ANU103" s="367"/>
      <c r="ANV103" s="367"/>
      <c r="ANW103" s="367"/>
      <c r="ANX103" s="367"/>
      <c r="ANY103" s="367"/>
      <c r="ANZ103" s="367"/>
      <c r="AOA103" s="367"/>
      <c r="AOB103" s="367"/>
      <c r="AOC103" s="367"/>
      <c r="AOD103" s="367"/>
      <c r="AOE103" s="367"/>
      <c r="AOF103" s="367"/>
      <c r="AOG103" s="367"/>
      <c r="AOH103" s="367"/>
      <c r="AOI103" s="367"/>
      <c r="AOJ103" s="367"/>
      <c r="AOK103" s="367"/>
      <c r="AOL103" s="367"/>
      <c r="AOM103" s="367"/>
      <c r="AON103" s="367"/>
      <c r="AOO103" s="367"/>
      <c r="AOP103" s="367"/>
      <c r="AOQ103" s="367"/>
      <c r="AOR103" s="367"/>
      <c r="AOS103" s="367"/>
      <c r="AOT103" s="367"/>
      <c r="AOU103" s="367"/>
      <c r="AOV103" s="367"/>
      <c r="AOW103" s="367"/>
      <c r="AOX103" s="367"/>
      <c r="AOY103" s="367"/>
      <c r="AOZ103" s="367"/>
      <c r="APA103" s="367"/>
      <c r="APB103" s="367"/>
      <c r="APC103" s="367"/>
      <c r="APD103" s="367"/>
      <c r="APE103" s="367"/>
      <c r="APF103" s="367"/>
      <c r="APG103" s="367"/>
      <c r="APH103" s="367"/>
      <c r="API103" s="367"/>
      <c r="APJ103" s="367"/>
      <c r="APK103" s="367"/>
      <c r="APL103" s="367"/>
      <c r="APM103" s="367"/>
      <c r="APN103" s="367"/>
      <c r="APO103" s="367"/>
      <c r="APP103" s="367"/>
      <c r="APQ103" s="367"/>
      <c r="APR103" s="367"/>
      <c r="APS103" s="367"/>
      <c r="APT103" s="367"/>
      <c r="APU103" s="367"/>
      <c r="APV103" s="367"/>
      <c r="APW103" s="367"/>
      <c r="APX103" s="367"/>
      <c r="APY103" s="367"/>
      <c r="APZ103" s="367"/>
      <c r="AQA103" s="367"/>
      <c r="AQB103" s="367"/>
      <c r="AQC103" s="367"/>
      <c r="AQD103" s="367"/>
      <c r="AQE103" s="367"/>
      <c r="AQF103" s="367"/>
      <c r="AQG103" s="367"/>
      <c r="AQH103" s="367"/>
      <c r="AQI103" s="367"/>
      <c r="AQJ103" s="367"/>
      <c r="AQK103" s="367"/>
      <c r="AQL103" s="367"/>
      <c r="AQM103" s="367"/>
      <c r="AQN103" s="367"/>
      <c r="AQO103" s="367"/>
      <c r="AQP103" s="367"/>
      <c r="AQQ103" s="367"/>
      <c r="AQR103" s="367"/>
      <c r="AQS103" s="367"/>
      <c r="AQT103" s="367"/>
      <c r="AQU103" s="367"/>
      <c r="AQV103" s="367"/>
      <c r="AQW103" s="367"/>
      <c r="AQX103" s="367"/>
      <c r="AQY103" s="367"/>
      <c r="AQZ103" s="367"/>
      <c r="ARA103" s="367"/>
      <c r="ARB103" s="367"/>
      <c r="ARC103" s="367"/>
      <c r="ARD103" s="367"/>
      <c r="ARE103" s="367"/>
      <c r="ARF103" s="367"/>
      <c r="ARG103" s="367"/>
      <c r="ARH103" s="367"/>
      <c r="ARI103" s="367"/>
      <c r="ARJ103" s="367"/>
      <c r="ARK103" s="367"/>
      <c r="ARL103" s="367"/>
      <c r="ARM103" s="367"/>
      <c r="ARN103" s="367"/>
      <c r="ARO103" s="367"/>
      <c r="ARP103" s="367"/>
      <c r="ARQ103" s="367"/>
      <c r="ARR103" s="367"/>
      <c r="ARS103" s="367"/>
      <c r="ART103" s="367"/>
      <c r="ARU103" s="367"/>
      <c r="ARV103" s="367"/>
      <c r="ARW103" s="367"/>
      <c r="ARX103" s="367"/>
      <c r="ARY103" s="367"/>
      <c r="ARZ103" s="367"/>
      <c r="ASA103" s="367"/>
      <c r="ASB103" s="367"/>
      <c r="ASC103" s="367"/>
      <c r="ASD103" s="367"/>
      <c r="ASE103" s="367"/>
      <c r="ASF103" s="367"/>
      <c r="ASG103" s="367"/>
      <c r="ASH103" s="367"/>
      <c r="ASI103" s="367"/>
      <c r="ASJ103" s="367"/>
      <c r="ASK103" s="367"/>
      <c r="ASL103" s="367"/>
      <c r="ASM103" s="367"/>
      <c r="ASN103" s="367"/>
      <c r="ASO103" s="367"/>
      <c r="ASP103" s="367"/>
      <c r="ASQ103" s="367"/>
      <c r="ASR103" s="367"/>
      <c r="ASS103" s="367"/>
      <c r="AST103" s="367"/>
      <c r="ASU103" s="367"/>
      <c r="ASV103" s="367"/>
      <c r="ASW103" s="367"/>
      <c r="ASX103" s="367"/>
      <c r="ASY103" s="367"/>
      <c r="ASZ103" s="367"/>
      <c r="ATA103" s="367"/>
      <c r="ATB103" s="367"/>
      <c r="ATC103" s="367"/>
      <c r="ATD103" s="367"/>
    </row>
    <row r="104" spans="1:1200" s="360" customFormat="1">
      <c r="A104" s="356">
        <v>8</v>
      </c>
      <c r="B104" s="356">
        <v>19</v>
      </c>
      <c r="C104" s="357" t="s">
        <v>1554</v>
      </c>
      <c r="D104" s="356">
        <v>2006</v>
      </c>
      <c r="E104" s="358" t="s">
        <v>1264</v>
      </c>
      <c r="F104" s="356" t="s">
        <v>1049</v>
      </c>
      <c r="G104" s="357"/>
      <c r="H104" s="357"/>
      <c r="I104" s="357"/>
      <c r="J104" s="357"/>
      <c r="K104" s="359" t="s">
        <v>1539</v>
      </c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7"/>
      <c r="BF104" s="367"/>
      <c r="BG104" s="367"/>
      <c r="BH104" s="367"/>
      <c r="BI104" s="367"/>
      <c r="BJ104" s="367"/>
      <c r="BK104" s="367"/>
      <c r="BL104" s="367"/>
      <c r="BM104" s="367"/>
      <c r="BN104" s="367"/>
      <c r="BO104" s="367"/>
      <c r="BP104" s="367"/>
      <c r="BQ104" s="367"/>
      <c r="BR104" s="367"/>
      <c r="BS104" s="367"/>
      <c r="BT104" s="367"/>
      <c r="BU104" s="367"/>
      <c r="BV104" s="367"/>
      <c r="BW104" s="367"/>
      <c r="BX104" s="367"/>
      <c r="BY104" s="367"/>
      <c r="BZ104" s="367"/>
      <c r="CA104" s="367"/>
      <c r="CB104" s="367"/>
      <c r="CC104" s="367"/>
      <c r="CD104" s="367"/>
      <c r="CE104" s="367"/>
      <c r="CF104" s="367"/>
      <c r="CG104" s="367"/>
      <c r="CH104" s="367"/>
      <c r="CI104" s="367"/>
      <c r="CJ104" s="367"/>
      <c r="CK104" s="367"/>
      <c r="CL104" s="367"/>
      <c r="CM104" s="367"/>
      <c r="CN104" s="367"/>
      <c r="CO104" s="367"/>
      <c r="CP104" s="367"/>
      <c r="CQ104" s="367"/>
      <c r="CR104" s="367"/>
      <c r="CS104" s="367"/>
      <c r="CT104" s="367"/>
      <c r="CU104" s="367"/>
      <c r="CV104" s="367"/>
      <c r="CW104" s="367"/>
      <c r="CX104" s="367"/>
      <c r="CY104" s="367"/>
      <c r="CZ104" s="367"/>
      <c r="DA104" s="367"/>
      <c r="DB104" s="367"/>
      <c r="DC104" s="367"/>
      <c r="DD104" s="367"/>
      <c r="DE104" s="367"/>
      <c r="DF104" s="367"/>
      <c r="DG104" s="367"/>
      <c r="DH104" s="367"/>
      <c r="DI104" s="367"/>
      <c r="DJ104" s="367"/>
      <c r="DK104" s="367"/>
      <c r="DL104" s="367"/>
      <c r="DM104" s="367"/>
      <c r="DN104" s="367"/>
      <c r="DO104" s="367"/>
      <c r="DP104" s="367"/>
      <c r="DQ104" s="367"/>
      <c r="DR104" s="367"/>
      <c r="DS104" s="367"/>
      <c r="DT104" s="367"/>
      <c r="DU104" s="367"/>
      <c r="DV104" s="367"/>
      <c r="DW104" s="367"/>
      <c r="DX104" s="367"/>
      <c r="DY104" s="367"/>
      <c r="DZ104" s="367"/>
      <c r="EA104" s="367"/>
      <c r="EB104" s="367"/>
      <c r="EC104" s="367"/>
      <c r="ED104" s="367"/>
      <c r="EE104" s="367"/>
      <c r="EF104" s="367"/>
      <c r="EG104" s="367"/>
      <c r="EH104" s="367"/>
      <c r="EI104" s="367"/>
      <c r="EJ104" s="367"/>
      <c r="EK104" s="367"/>
      <c r="EL104" s="367"/>
      <c r="EM104" s="367"/>
      <c r="EN104" s="367"/>
      <c r="EO104" s="367"/>
      <c r="EP104" s="367"/>
      <c r="EQ104" s="367"/>
      <c r="ER104" s="367"/>
      <c r="ES104" s="367"/>
      <c r="ET104" s="367"/>
      <c r="EU104" s="367"/>
      <c r="EV104" s="367"/>
      <c r="EW104" s="367"/>
      <c r="EX104" s="367"/>
      <c r="EY104" s="367"/>
      <c r="EZ104" s="367"/>
      <c r="FA104" s="367"/>
      <c r="FB104" s="367"/>
      <c r="FC104" s="367"/>
      <c r="FD104" s="367"/>
      <c r="FE104" s="367"/>
      <c r="FF104" s="367"/>
      <c r="FG104" s="367"/>
      <c r="FH104" s="367"/>
      <c r="FI104" s="367"/>
      <c r="FJ104" s="367"/>
      <c r="FK104" s="367"/>
      <c r="FL104" s="367"/>
      <c r="FM104" s="367"/>
      <c r="FN104" s="367"/>
      <c r="FO104" s="367"/>
      <c r="FP104" s="367"/>
      <c r="FQ104" s="367"/>
      <c r="FR104" s="367"/>
      <c r="FS104" s="367"/>
      <c r="FT104" s="367"/>
      <c r="FU104" s="367"/>
      <c r="FV104" s="367"/>
      <c r="FW104" s="367"/>
      <c r="FX104" s="367"/>
      <c r="FY104" s="367"/>
      <c r="FZ104" s="367"/>
      <c r="GA104" s="367"/>
      <c r="GB104" s="367"/>
      <c r="GC104" s="367"/>
      <c r="GD104" s="367"/>
      <c r="GE104" s="367"/>
      <c r="GF104" s="367"/>
      <c r="GG104" s="367"/>
      <c r="GH104" s="367"/>
      <c r="GI104" s="367"/>
      <c r="GJ104" s="367"/>
      <c r="GK104" s="367"/>
      <c r="GL104" s="367"/>
      <c r="GM104" s="367"/>
      <c r="GN104" s="367"/>
      <c r="GO104" s="367"/>
      <c r="GP104" s="367"/>
      <c r="GQ104" s="367"/>
      <c r="GR104" s="367"/>
      <c r="GS104" s="367"/>
      <c r="GT104" s="367"/>
      <c r="GU104" s="367"/>
      <c r="GV104" s="367"/>
      <c r="GW104" s="367"/>
      <c r="GX104" s="367"/>
      <c r="GY104" s="367"/>
      <c r="GZ104" s="367"/>
      <c r="HA104" s="367"/>
      <c r="HB104" s="367"/>
      <c r="HC104" s="367"/>
      <c r="HD104" s="367"/>
      <c r="HE104" s="367"/>
      <c r="HF104" s="367"/>
      <c r="HG104" s="367"/>
      <c r="HH104" s="367"/>
      <c r="HI104" s="367"/>
      <c r="HJ104" s="367"/>
      <c r="HK104" s="367"/>
      <c r="HL104" s="367"/>
      <c r="HM104" s="367"/>
      <c r="HN104" s="367"/>
      <c r="HO104" s="367"/>
      <c r="HP104" s="367"/>
      <c r="HQ104" s="367"/>
      <c r="HR104" s="367"/>
      <c r="HS104" s="367"/>
      <c r="HT104" s="367"/>
      <c r="HU104" s="367"/>
      <c r="HV104" s="367"/>
      <c r="HW104" s="367"/>
      <c r="HX104" s="367"/>
      <c r="HY104" s="367"/>
      <c r="HZ104" s="367"/>
      <c r="IA104" s="367"/>
      <c r="IB104" s="367"/>
      <c r="IC104" s="367"/>
      <c r="ID104" s="367"/>
      <c r="IE104" s="367"/>
      <c r="IF104" s="367"/>
      <c r="IG104" s="367"/>
      <c r="IH104" s="367"/>
      <c r="II104" s="367"/>
      <c r="IJ104" s="367"/>
      <c r="IK104" s="367"/>
      <c r="IL104" s="367"/>
      <c r="IM104" s="367"/>
      <c r="IN104" s="367"/>
      <c r="IO104" s="367"/>
      <c r="IP104" s="367"/>
      <c r="IQ104" s="367"/>
      <c r="IR104" s="367"/>
      <c r="IS104" s="367"/>
      <c r="IT104" s="367"/>
      <c r="IU104" s="367"/>
      <c r="IV104" s="367"/>
      <c r="IW104" s="367"/>
      <c r="IX104" s="367"/>
      <c r="IY104" s="367"/>
      <c r="IZ104" s="367"/>
      <c r="JA104" s="367"/>
      <c r="JB104" s="367"/>
      <c r="JC104" s="367"/>
      <c r="JD104" s="367"/>
      <c r="JE104" s="367"/>
      <c r="JF104" s="367"/>
      <c r="JG104" s="367"/>
      <c r="JH104" s="367"/>
      <c r="JI104" s="367"/>
      <c r="JJ104" s="367"/>
      <c r="JK104" s="367"/>
      <c r="JL104" s="367"/>
      <c r="JM104" s="367"/>
      <c r="JN104" s="367"/>
      <c r="JO104" s="367"/>
      <c r="JP104" s="367"/>
      <c r="JQ104" s="367"/>
      <c r="JR104" s="367"/>
      <c r="JS104" s="367"/>
      <c r="JT104" s="367"/>
      <c r="JU104" s="367"/>
      <c r="JV104" s="367"/>
      <c r="JW104" s="367"/>
      <c r="JX104" s="367"/>
      <c r="JY104" s="367"/>
      <c r="JZ104" s="367"/>
      <c r="KA104" s="367"/>
      <c r="KB104" s="367"/>
      <c r="KC104" s="367"/>
      <c r="KD104" s="367"/>
      <c r="KE104" s="367"/>
      <c r="KF104" s="367"/>
      <c r="KG104" s="367"/>
      <c r="KH104" s="367"/>
      <c r="KI104" s="367"/>
      <c r="KJ104" s="367"/>
      <c r="KK104" s="367"/>
      <c r="KL104" s="367"/>
      <c r="KM104" s="367"/>
      <c r="KN104" s="367"/>
      <c r="KO104" s="367"/>
      <c r="KP104" s="367"/>
      <c r="KQ104" s="367"/>
      <c r="KR104" s="367"/>
      <c r="KS104" s="367"/>
      <c r="KT104" s="367"/>
      <c r="KU104" s="367"/>
      <c r="KV104" s="367"/>
      <c r="KW104" s="367"/>
      <c r="KX104" s="367"/>
      <c r="KY104" s="367"/>
      <c r="KZ104" s="367"/>
      <c r="LA104" s="367"/>
      <c r="LB104" s="367"/>
      <c r="LC104" s="367"/>
      <c r="LD104" s="367"/>
      <c r="LE104" s="367"/>
      <c r="LF104" s="367"/>
      <c r="LG104" s="367"/>
      <c r="LH104" s="367"/>
      <c r="LI104" s="367"/>
      <c r="LJ104" s="367"/>
      <c r="LK104" s="367"/>
      <c r="LL104" s="367"/>
      <c r="LM104" s="367"/>
      <c r="LN104" s="367"/>
      <c r="LO104" s="367"/>
      <c r="LP104" s="367"/>
      <c r="LQ104" s="367"/>
      <c r="LR104" s="367"/>
      <c r="LS104" s="367"/>
      <c r="LT104" s="367"/>
      <c r="LU104" s="367"/>
      <c r="LV104" s="367"/>
      <c r="LW104" s="367"/>
      <c r="LX104" s="367"/>
      <c r="LY104" s="367"/>
      <c r="LZ104" s="367"/>
      <c r="MA104" s="367"/>
      <c r="MB104" s="367"/>
      <c r="MC104" s="367"/>
      <c r="MD104" s="367"/>
      <c r="ME104" s="367"/>
      <c r="MF104" s="367"/>
      <c r="MG104" s="367"/>
      <c r="MH104" s="367"/>
      <c r="MI104" s="367"/>
      <c r="MJ104" s="367"/>
      <c r="MK104" s="367"/>
      <c r="ML104" s="367"/>
      <c r="MM104" s="367"/>
      <c r="MN104" s="367"/>
      <c r="MO104" s="367"/>
      <c r="MP104" s="367"/>
      <c r="MQ104" s="367"/>
      <c r="MR104" s="367"/>
      <c r="MS104" s="367"/>
      <c r="MT104" s="367"/>
      <c r="MU104" s="367"/>
      <c r="MV104" s="367"/>
      <c r="MW104" s="367"/>
      <c r="MX104" s="367"/>
      <c r="MY104" s="367"/>
      <c r="MZ104" s="367"/>
      <c r="NA104" s="367"/>
      <c r="NB104" s="367"/>
      <c r="NC104" s="367"/>
      <c r="ND104" s="367"/>
      <c r="NE104" s="367"/>
      <c r="NF104" s="367"/>
      <c r="NG104" s="367"/>
      <c r="NH104" s="367"/>
      <c r="NI104" s="367"/>
      <c r="NJ104" s="367"/>
      <c r="NK104" s="367"/>
      <c r="NL104" s="367"/>
      <c r="NM104" s="367"/>
      <c r="NN104" s="367"/>
      <c r="NO104" s="367"/>
      <c r="NP104" s="367"/>
      <c r="NQ104" s="367"/>
      <c r="NR104" s="367"/>
      <c r="NS104" s="367"/>
      <c r="NT104" s="367"/>
      <c r="NU104" s="367"/>
      <c r="NV104" s="367"/>
      <c r="NW104" s="367"/>
      <c r="NX104" s="367"/>
      <c r="NY104" s="367"/>
      <c r="NZ104" s="367"/>
      <c r="OA104" s="367"/>
      <c r="OB104" s="367"/>
      <c r="OC104" s="367"/>
      <c r="OD104" s="367"/>
      <c r="OE104" s="367"/>
      <c r="OF104" s="367"/>
      <c r="OG104" s="367"/>
      <c r="OH104" s="367"/>
      <c r="OI104" s="367"/>
      <c r="OJ104" s="367"/>
      <c r="OK104" s="367"/>
      <c r="OL104" s="367"/>
      <c r="OM104" s="367"/>
      <c r="ON104" s="367"/>
      <c r="OO104" s="367"/>
      <c r="OP104" s="367"/>
      <c r="OQ104" s="367"/>
      <c r="OR104" s="367"/>
      <c r="OS104" s="367"/>
      <c r="OT104" s="367"/>
      <c r="OU104" s="367"/>
      <c r="OV104" s="367"/>
      <c r="OW104" s="367"/>
      <c r="OX104" s="367"/>
      <c r="OY104" s="367"/>
      <c r="OZ104" s="367"/>
      <c r="PA104" s="367"/>
      <c r="PB104" s="367"/>
      <c r="PC104" s="367"/>
      <c r="PD104" s="367"/>
      <c r="PE104" s="367"/>
      <c r="PF104" s="367"/>
      <c r="PG104" s="367"/>
      <c r="PH104" s="367"/>
      <c r="PI104" s="367"/>
      <c r="PJ104" s="367"/>
      <c r="PK104" s="367"/>
      <c r="PL104" s="367"/>
      <c r="PM104" s="367"/>
      <c r="PN104" s="367"/>
      <c r="PO104" s="367"/>
      <c r="PP104" s="367"/>
      <c r="PQ104" s="367"/>
      <c r="PR104" s="367"/>
      <c r="PS104" s="367"/>
      <c r="PT104" s="367"/>
      <c r="PU104" s="367"/>
      <c r="PV104" s="367"/>
      <c r="PW104" s="367"/>
      <c r="PX104" s="367"/>
      <c r="PY104" s="367"/>
      <c r="PZ104" s="367"/>
      <c r="QA104" s="367"/>
      <c r="QB104" s="367"/>
      <c r="QC104" s="367"/>
      <c r="QD104" s="367"/>
      <c r="QE104" s="367"/>
      <c r="QF104" s="367"/>
      <c r="QG104" s="367"/>
      <c r="QH104" s="367"/>
      <c r="QI104" s="367"/>
      <c r="QJ104" s="367"/>
      <c r="QK104" s="367"/>
      <c r="QL104" s="367"/>
      <c r="QM104" s="367"/>
      <c r="QN104" s="367"/>
      <c r="QO104" s="367"/>
      <c r="QP104" s="367"/>
      <c r="QQ104" s="367"/>
      <c r="QR104" s="367"/>
      <c r="QS104" s="367"/>
      <c r="QT104" s="367"/>
      <c r="QU104" s="367"/>
      <c r="QV104" s="367"/>
      <c r="QW104" s="367"/>
      <c r="QX104" s="367"/>
      <c r="QY104" s="367"/>
      <c r="QZ104" s="367"/>
      <c r="RA104" s="367"/>
      <c r="RB104" s="367"/>
      <c r="RC104" s="367"/>
      <c r="RD104" s="367"/>
      <c r="RE104" s="367"/>
      <c r="RF104" s="367"/>
      <c r="RG104" s="367"/>
      <c r="RH104" s="367"/>
      <c r="RI104" s="367"/>
      <c r="RJ104" s="367"/>
      <c r="RK104" s="367"/>
      <c r="RL104" s="367"/>
      <c r="RM104" s="367"/>
      <c r="RN104" s="367"/>
      <c r="RO104" s="367"/>
      <c r="RP104" s="367"/>
      <c r="RQ104" s="367"/>
      <c r="RR104" s="367"/>
      <c r="RS104" s="367"/>
      <c r="RT104" s="367"/>
      <c r="RU104" s="367"/>
      <c r="RV104" s="367"/>
      <c r="RW104" s="367"/>
      <c r="RX104" s="367"/>
      <c r="RY104" s="367"/>
      <c r="RZ104" s="367"/>
      <c r="SA104" s="367"/>
      <c r="SB104" s="367"/>
      <c r="SC104" s="367"/>
      <c r="SD104" s="367"/>
      <c r="SE104" s="367"/>
      <c r="SF104" s="367"/>
      <c r="SG104" s="367"/>
      <c r="SH104" s="367"/>
      <c r="SI104" s="367"/>
      <c r="SJ104" s="367"/>
      <c r="SK104" s="367"/>
      <c r="SL104" s="367"/>
      <c r="SM104" s="367"/>
      <c r="SN104" s="367"/>
      <c r="SO104" s="367"/>
      <c r="SP104" s="367"/>
      <c r="SQ104" s="367"/>
      <c r="SR104" s="367"/>
      <c r="SS104" s="367"/>
      <c r="ST104" s="367"/>
      <c r="SU104" s="367"/>
      <c r="SV104" s="367"/>
      <c r="SW104" s="367"/>
      <c r="SX104" s="367"/>
      <c r="SY104" s="367"/>
      <c r="SZ104" s="367"/>
      <c r="TA104" s="367"/>
      <c r="TB104" s="367"/>
      <c r="TC104" s="367"/>
      <c r="TD104" s="367"/>
      <c r="TE104" s="367"/>
      <c r="TF104" s="367"/>
      <c r="TG104" s="367"/>
      <c r="TH104" s="367"/>
      <c r="TI104" s="367"/>
      <c r="TJ104" s="367"/>
      <c r="TK104" s="367"/>
      <c r="TL104" s="367"/>
      <c r="TM104" s="367"/>
      <c r="TN104" s="367"/>
      <c r="TO104" s="367"/>
      <c r="TP104" s="367"/>
      <c r="TQ104" s="367"/>
      <c r="TR104" s="367"/>
      <c r="TS104" s="367"/>
      <c r="TT104" s="367"/>
      <c r="TU104" s="367"/>
      <c r="TV104" s="367"/>
      <c r="TW104" s="367"/>
      <c r="TX104" s="367"/>
      <c r="TY104" s="367"/>
      <c r="TZ104" s="367"/>
      <c r="UA104" s="367"/>
      <c r="UB104" s="367"/>
      <c r="UC104" s="367"/>
      <c r="UD104" s="367"/>
      <c r="UE104" s="367"/>
      <c r="UF104" s="367"/>
      <c r="UG104" s="367"/>
      <c r="UH104" s="367"/>
      <c r="UI104" s="367"/>
      <c r="UJ104" s="367"/>
      <c r="UK104" s="367"/>
      <c r="UL104" s="367"/>
      <c r="UM104" s="367"/>
      <c r="UN104" s="367"/>
      <c r="UO104" s="367"/>
      <c r="UP104" s="367"/>
      <c r="UQ104" s="367"/>
      <c r="UR104" s="367"/>
      <c r="US104" s="367"/>
      <c r="UT104" s="367"/>
      <c r="UU104" s="367"/>
      <c r="UV104" s="367"/>
      <c r="UW104" s="367"/>
      <c r="UX104" s="367"/>
      <c r="UY104" s="367"/>
      <c r="UZ104" s="367"/>
      <c r="VA104" s="367"/>
      <c r="VB104" s="367"/>
      <c r="VC104" s="367"/>
      <c r="VD104" s="367"/>
      <c r="VE104" s="367"/>
      <c r="VF104" s="367"/>
      <c r="VG104" s="367"/>
      <c r="VH104" s="367"/>
      <c r="VI104" s="367"/>
      <c r="VJ104" s="367"/>
      <c r="VK104" s="367"/>
      <c r="VL104" s="367"/>
      <c r="VM104" s="367"/>
      <c r="VN104" s="367"/>
      <c r="VO104" s="367"/>
      <c r="VP104" s="367"/>
      <c r="VQ104" s="367"/>
      <c r="VR104" s="367"/>
      <c r="VS104" s="367"/>
      <c r="VT104" s="367"/>
      <c r="VU104" s="367"/>
      <c r="VV104" s="367"/>
      <c r="VW104" s="367"/>
      <c r="VX104" s="367"/>
      <c r="VY104" s="367"/>
      <c r="VZ104" s="367"/>
      <c r="WA104" s="367"/>
      <c r="WB104" s="367"/>
      <c r="WC104" s="367"/>
      <c r="WD104" s="367"/>
      <c r="WE104" s="367"/>
      <c r="WF104" s="367"/>
      <c r="WG104" s="367"/>
      <c r="WH104" s="367"/>
      <c r="WI104" s="367"/>
      <c r="WJ104" s="367"/>
      <c r="WK104" s="367"/>
      <c r="WL104" s="367"/>
      <c r="WM104" s="367"/>
      <c r="WN104" s="367"/>
      <c r="WO104" s="367"/>
      <c r="WP104" s="367"/>
      <c r="WQ104" s="367"/>
      <c r="WR104" s="367"/>
      <c r="WS104" s="367"/>
      <c r="WT104" s="367"/>
      <c r="WU104" s="367"/>
      <c r="WV104" s="367"/>
      <c r="WW104" s="367"/>
      <c r="WX104" s="367"/>
      <c r="WY104" s="367"/>
      <c r="WZ104" s="367"/>
      <c r="XA104" s="367"/>
      <c r="XB104" s="367"/>
      <c r="XC104" s="367"/>
      <c r="XD104" s="367"/>
      <c r="XE104" s="367"/>
      <c r="XF104" s="367"/>
      <c r="XG104" s="367"/>
      <c r="XH104" s="367"/>
      <c r="XI104" s="367"/>
      <c r="XJ104" s="367"/>
      <c r="XK104" s="367"/>
      <c r="XL104" s="367"/>
      <c r="XM104" s="367"/>
      <c r="XN104" s="367"/>
      <c r="XO104" s="367"/>
      <c r="XP104" s="367"/>
      <c r="XQ104" s="367"/>
      <c r="XR104" s="367"/>
      <c r="XS104" s="367"/>
      <c r="XT104" s="367"/>
      <c r="XU104" s="367"/>
      <c r="XV104" s="367"/>
      <c r="XW104" s="367"/>
      <c r="XX104" s="367"/>
      <c r="XY104" s="367"/>
      <c r="XZ104" s="367"/>
      <c r="YA104" s="367"/>
      <c r="YB104" s="367"/>
      <c r="YC104" s="367"/>
      <c r="YD104" s="367"/>
      <c r="YE104" s="367"/>
      <c r="YF104" s="367"/>
      <c r="YG104" s="367"/>
      <c r="YH104" s="367"/>
      <c r="YI104" s="367"/>
      <c r="YJ104" s="367"/>
      <c r="YK104" s="367"/>
      <c r="YL104" s="367"/>
      <c r="YM104" s="367"/>
      <c r="YN104" s="367"/>
      <c r="YO104" s="367"/>
      <c r="YP104" s="367"/>
      <c r="YQ104" s="367"/>
      <c r="YR104" s="367"/>
      <c r="YS104" s="367"/>
      <c r="YT104" s="367"/>
      <c r="YU104" s="367"/>
      <c r="YV104" s="367"/>
      <c r="YW104" s="367"/>
      <c r="YX104" s="367"/>
      <c r="YY104" s="367"/>
      <c r="YZ104" s="367"/>
      <c r="ZA104" s="367"/>
      <c r="ZB104" s="367"/>
      <c r="ZC104" s="367"/>
      <c r="ZD104" s="367"/>
      <c r="ZE104" s="367"/>
      <c r="ZF104" s="367"/>
      <c r="ZG104" s="367"/>
      <c r="ZH104" s="367"/>
      <c r="ZI104" s="367"/>
      <c r="ZJ104" s="367"/>
      <c r="ZK104" s="367"/>
      <c r="ZL104" s="367"/>
      <c r="ZM104" s="367"/>
      <c r="ZN104" s="367"/>
      <c r="ZO104" s="367"/>
      <c r="ZP104" s="367"/>
      <c r="ZQ104" s="367"/>
      <c r="ZR104" s="367"/>
      <c r="ZS104" s="367"/>
      <c r="ZT104" s="367"/>
      <c r="ZU104" s="367"/>
      <c r="ZV104" s="367"/>
      <c r="ZW104" s="367"/>
      <c r="ZX104" s="367"/>
      <c r="ZY104" s="367"/>
      <c r="ZZ104" s="367"/>
      <c r="AAA104" s="367"/>
      <c r="AAB104" s="367"/>
      <c r="AAC104" s="367"/>
      <c r="AAD104" s="367"/>
      <c r="AAE104" s="367"/>
      <c r="AAF104" s="367"/>
      <c r="AAG104" s="367"/>
      <c r="AAH104" s="367"/>
      <c r="AAI104" s="367"/>
      <c r="AAJ104" s="367"/>
      <c r="AAK104" s="367"/>
      <c r="AAL104" s="367"/>
      <c r="AAM104" s="367"/>
      <c r="AAN104" s="367"/>
      <c r="AAO104" s="367"/>
      <c r="AAP104" s="367"/>
      <c r="AAQ104" s="367"/>
      <c r="AAR104" s="367"/>
      <c r="AAS104" s="367"/>
      <c r="AAT104" s="367"/>
      <c r="AAU104" s="367"/>
      <c r="AAV104" s="367"/>
      <c r="AAW104" s="367"/>
      <c r="AAX104" s="367"/>
      <c r="AAY104" s="367"/>
      <c r="AAZ104" s="367"/>
      <c r="ABA104" s="367"/>
      <c r="ABB104" s="367"/>
      <c r="ABC104" s="367"/>
      <c r="ABD104" s="367"/>
      <c r="ABE104" s="367"/>
      <c r="ABF104" s="367"/>
      <c r="ABG104" s="367"/>
      <c r="ABH104" s="367"/>
      <c r="ABI104" s="367"/>
      <c r="ABJ104" s="367"/>
      <c r="ABK104" s="367"/>
      <c r="ABL104" s="367"/>
      <c r="ABM104" s="367"/>
      <c r="ABN104" s="367"/>
      <c r="ABO104" s="367"/>
      <c r="ABP104" s="367"/>
      <c r="ABQ104" s="367"/>
      <c r="ABR104" s="367"/>
      <c r="ABS104" s="367"/>
      <c r="ABT104" s="367"/>
      <c r="ABU104" s="367"/>
      <c r="ABV104" s="367"/>
      <c r="ABW104" s="367"/>
      <c r="ABX104" s="367"/>
      <c r="ABY104" s="367"/>
      <c r="ABZ104" s="367"/>
      <c r="ACA104" s="367"/>
      <c r="ACB104" s="367"/>
      <c r="ACC104" s="367"/>
      <c r="ACD104" s="367"/>
      <c r="ACE104" s="367"/>
      <c r="ACF104" s="367"/>
      <c r="ACG104" s="367"/>
      <c r="ACH104" s="367"/>
      <c r="ACI104" s="367"/>
      <c r="ACJ104" s="367"/>
      <c r="ACK104" s="367"/>
      <c r="ACL104" s="367"/>
      <c r="ACM104" s="367"/>
      <c r="ACN104" s="367"/>
      <c r="ACO104" s="367"/>
      <c r="ACP104" s="367"/>
      <c r="ACQ104" s="367"/>
      <c r="ACR104" s="367"/>
      <c r="ACS104" s="367"/>
      <c r="ACT104" s="367"/>
      <c r="ACU104" s="367"/>
      <c r="ACV104" s="367"/>
      <c r="ACW104" s="367"/>
      <c r="ACX104" s="367"/>
      <c r="ACY104" s="367"/>
      <c r="ACZ104" s="367"/>
      <c r="ADA104" s="367"/>
      <c r="ADB104" s="367"/>
      <c r="ADC104" s="367"/>
      <c r="ADD104" s="367"/>
      <c r="ADE104" s="367"/>
      <c r="ADF104" s="367"/>
      <c r="ADG104" s="367"/>
      <c r="ADH104" s="367"/>
      <c r="ADI104" s="367"/>
      <c r="ADJ104" s="367"/>
      <c r="ADK104" s="367"/>
      <c r="ADL104" s="367"/>
      <c r="ADM104" s="367"/>
      <c r="ADN104" s="367"/>
      <c r="ADO104" s="367"/>
      <c r="ADP104" s="367"/>
      <c r="ADQ104" s="367"/>
      <c r="ADR104" s="367"/>
      <c r="ADS104" s="367"/>
      <c r="ADT104" s="367"/>
      <c r="ADU104" s="367"/>
      <c r="ADV104" s="367"/>
      <c r="ADW104" s="367"/>
      <c r="ADX104" s="367"/>
      <c r="ADY104" s="367"/>
      <c r="ADZ104" s="367"/>
      <c r="AEA104" s="367"/>
      <c r="AEB104" s="367"/>
      <c r="AEC104" s="367"/>
      <c r="AED104" s="367"/>
      <c r="AEE104" s="367"/>
      <c r="AEF104" s="367"/>
      <c r="AEG104" s="367"/>
      <c r="AEH104" s="367"/>
      <c r="AEI104" s="367"/>
      <c r="AEJ104" s="367"/>
      <c r="AEK104" s="367"/>
      <c r="AEL104" s="367"/>
      <c r="AEM104" s="367"/>
      <c r="AEN104" s="367"/>
      <c r="AEO104" s="367"/>
      <c r="AEP104" s="367"/>
      <c r="AEQ104" s="367"/>
      <c r="AER104" s="367"/>
      <c r="AES104" s="367"/>
      <c r="AET104" s="367"/>
      <c r="AEU104" s="367"/>
      <c r="AEV104" s="367"/>
      <c r="AEW104" s="367"/>
      <c r="AEX104" s="367"/>
      <c r="AEY104" s="367"/>
      <c r="AEZ104" s="367"/>
      <c r="AFA104" s="367"/>
      <c r="AFB104" s="367"/>
      <c r="AFC104" s="367"/>
      <c r="AFD104" s="367"/>
      <c r="AFE104" s="367"/>
      <c r="AFF104" s="367"/>
      <c r="AFG104" s="367"/>
      <c r="AFH104" s="367"/>
      <c r="AFI104" s="367"/>
      <c r="AFJ104" s="367"/>
      <c r="AFK104" s="367"/>
      <c r="AFL104" s="367"/>
      <c r="AFM104" s="367"/>
      <c r="AFN104" s="367"/>
      <c r="AFO104" s="367"/>
      <c r="AFP104" s="367"/>
      <c r="AFQ104" s="367"/>
      <c r="AFR104" s="367"/>
      <c r="AFS104" s="367"/>
      <c r="AFT104" s="367"/>
      <c r="AFU104" s="367"/>
      <c r="AFV104" s="367"/>
      <c r="AFW104" s="367"/>
      <c r="AFX104" s="367"/>
      <c r="AFY104" s="367"/>
      <c r="AFZ104" s="367"/>
      <c r="AGA104" s="367"/>
      <c r="AGB104" s="367"/>
      <c r="AGC104" s="367"/>
      <c r="AGD104" s="367"/>
      <c r="AGE104" s="367"/>
      <c r="AGF104" s="367"/>
      <c r="AGG104" s="367"/>
      <c r="AGH104" s="367"/>
      <c r="AGI104" s="367"/>
      <c r="AGJ104" s="367"/>
      <c r="AGK104" s="367"/>
      <c r="AGL104" s="367"/>
      <c r="AGM104" s="367"/>
      <c r="AGN104" s="367"/>
      <c r="AGO104" s="367"/>
      <c r="AGP104" s="367"/>
      <c r="AGQ104" s="367"/>
      <c r="AGR104" s="367"/>
      <c r="AGS104" s="367"/>
      <c r="AGT104" s="367"/>
      <c r="AGU104" s="367"/>
      <c r="AGV104" s="367"/>
      <c r="AGW104" s="367"/>
      <c r="AGX104" s="367"/>
      <c r="AGY104" s="367"/>
      <c r="AGZ104" s="367"/>
      <c r="AHA104" s="367"/>
      <c r="AHB104" s="367"/>
      <c r="AHC104" s="367"/>
      <c r="AHD104" s="367"/>
      <c r="AHE104" s="367"/>
      <c r="AHF104" s="367"/>
      <c r="AHG104" s="367"/>
      <c r="AHH104" s="367"/>
      <c r="AHI104" s="367"/>
      <c r="AHJ104" s="367"/>
      <c r="AHK104" s="367"/>
      <c r="AHL104" s="367"/>
      <c r="AHM104" s="367"/>
      <c r="AHN104" s="367"/>
      <c r="AHO104" s="367"/>
      <c r="AHP104" s="367"/>
      <c r="AHQ104" s="367"/>
      <c r="AHR104" s="367"/>
      <c r="AHS104" s="367"/>
      <c r="AHT104" s="367"/>
      <c r="AHU104" s="367"/>
      <c r="AHV104" s="367"/>
      <c r="AHW104" s="367"/>
      <c r="AHX104" s="367"/>
      <c r="AHY104" s="367"/>
      <c r="AHZ104" s="367"/>
      <c r="AIA104" s="367"/>
      <c r="AIB104" s="367"/>
      <c r="AIC104" s="367"/>
      <c r="AID104" s="367"/>
      <c r="AIE104" s="367"/>
      <c r="AIF104" s="367"/>
      <c r="AIG104" s="367"/>
      <c r="AIH104" s="367"/>
      <c r="AII104" s="367"/>
      <c r="AIJ104" s="367"/>
      <c r="AIK104" s="367"/>
      <c r="AIL104" s="367"/>
      <c r="AIM104" s="367"/>
      <c r="AIN104" s="367"/>
      <c r="AIO104" s="367"/>
      <c r="AIP104" s="367"/>
      <c r="AIQ104" s="367"/>
      <c r="AIR104" s="367"/>
      <c r="AIS104" s="367"/>
      <c r="AIT104" s="367"/>
      <c r="AIU104" s="367"/>
      <c r="AIV104" s="367"/>
      <c r="AIW104" s="367"/>
      <c r="AIX104" s="367"/>
      <c r="AIY104" s="367"/>
      <c r="AIZ104" s="367"/>
      <c r="AJA104" s="367"/>
      <c r="AJB104" s="367"/>
      <c r="AJC104" s="367"/>
      <c r="AJD104" s="367"/>
      <c r="AJE104" s="367"/>
      <c r="AJF104" s="367"/>
      <c r="AJG104" s="367"/>
      <c r="AJH104" s="367"/>
      <c r="AJI104" s="367"/>
      <c r="AJJ104" s="367"/>
      <c r="AJK104" s="367"/>
      <c r="AJL104" s="367"/>
      <c r="AJM104" s="367"/>
      <c r="AJN104" s="367"/>
      <c r="AJO104" s="367"/>
      <c r="AJP104" s="367"/>
      <c r="AJQ104" s="367"/>
      <c r="AJR104" s="367"/>
      <c r="AJS104" s="367"/>
      <c r="AJT104" s="367"/>
      <c r="AJU104" s="367"/>
      <c r="AJV104" s="367"/>
      <c r="AJW104" s="367"/>
      <c r="AJX104" s="367"/>
      <c r="AJY104" s="367"/>
      <c r="AJZ104" s="367"/>
      <c r="AKA104" s="367"/>
      <c r="AKB104" s="367"/>
      <c r="AKC104" s="367"/>
      <c r="AKD104" s="367"/>
      <c r="AKE104" s="367"/>
      <c r="AKF104" s="367"/>
      <c r="AKG104" s="367"/>
      <c r="AKH104" s="367"/>
      <c r="AKI104" s="367"/>
      <c r="AKJ104" s="367"/>
      <c r="AKK104" s="367"/>
      <c r="AKL104" s="367"/>
      <c r="AKM104" s="367"/>
      <c r="AKN104" s="367"/>
      <c r="AKO104" s="367"/>
      <c r="AKP104" s="367"/>
      <c r="AKQ104" s="367"/>
      <c r="AKR104" s="367"/>
      <c r="AKS104" s="367"/>
      <c r="AKT104" s="367"/>
      <c r="AKU104" s="367"/>
      <c r="AKV104" s="367"/>
      <c r="AKW104" s="367"/>
      <c r="AKX104" s="367"/>
      <c r="AKY104" s="367"/>
      <c r="AKZ104" s="367"/>
      <c r="ALA104" s="367"/>
      <c r="ALB104" s="367"/>
      <c r="ALC104" s="367"/>
      <c r="ALD104" s="367"/>
      <c r="ALE104" s="367"/>
      <c r="ALF104" s="367"/>
      <c r="ALG104" s="367"/>
      <c r="ALH104" s="367"/>
      <c r="ALI104" s="367"/>
      <c r="ALJ104" s="367"/>
      <c r="ALK104" s="367"/>
      <c r="ALL104" s="367"/>
      <c r="ALM104" s="367"/>
      <c r="ALN104" s="367"/>
      <c r="ALO104" s="367"/>
      <c r="ALP104" s="367"/>
      <c r="ALQ104" s="367"/>
      <c r="ALR104" s="367"/>
      <c r="ALS104" s="367"/>
      <c r="ALT104" s="367"/>
      <c r="ALU104" s="367"/>
      <c r="ALV104" s="367"/>
      <c r="ALW104" s="367"/>
      <c r="ALX104" s="367"/>
      <c r="ALY104" s="367"/>
      <c r="ALZ104" s="367"/>
      <c r="AMA104" s="367"/>
      <c r="AMB104" s="367"/>
      <c r="AMC104" s="367"/>
      <c r="AMD104" s="367"/>
      <c r="AME104" s="367"/>
      <c r="AMF104" s="367"/>
      <c r="AMG104" s="367"/>
      <c r="AMH104" s="367"/>
      <c r="AMI104" s="367"/>
      <c r="AMJ104" s="367"/>
      <c r="AMK104" s="367"/>
      <c r="AML104" s="367"/>
      <c r="AMM104" s="367"/>
      <c r="AMN104" s="367"/>
      <c r="AMO104" s="367"/>
      <c r="AMP104" s="367"/>
      <c r="AMQ104" s="367"/>
      <c r="AMR104" s="367"/>
      <c r="AMS104" s="367"/>
      <c r="AMT104" s="367"/>
      <c r="AMU104" s="367"/>
      <c r="AMV104" s="367"/>
      <c r="AMW104" s="367"/>
      <c r="AMX104" s="367"/>
      <c r="AMY104" s="367"/>
      <c r="AMZ104" s="367"/>
      <c r="ANA104" s="367"/>
      <c r="ANB104" s="367"/>
      <c r="ANC104" s="367"/>
      <c r="AND104" s="367"/>
      <c r="ANE104" s="367"/>
      <c r="ANF104" s="367"/>
      <c r="ANG104" s="367"/>
      <c r="ANH104" s="367"/>
      <c r="ANI104" s="367"/>
      <c r="ANJ104" s="367"/>
      <c r="ANK104" s="367"/>
      <c r="ANL104" s="367"/>
      <c r="ANM104" s="367"/>
      <c r="ANN104" s="367"/>
      <c r="ANO104" s="367"/>
      <c r="ANP104" s="367"/>
      <c r="ANQ104" s="367"/>
      <c r="ANR104" s="367"/>
      <c r="ANS104" s="367"/>
      <c r="ANT104" s="367"/>
      <c r="ANU104" s="367"/>
      <c r="ANV104" s="367"/>
      <c r="ANW104" s="367"/>
      <c r="ANX104" s="367"/>
      <c r="ANY104" s="367"/>
      <c r="ANZ104" s="367"/>
      <c r="AOA104" s="367"/>
      <c r="AOB104" s="367"/>
      <c r="AOC104" s="367"/>
      <c r="AOD104" s="367"/>
      <c r="AOE104" s="367"/>
      <c r="AOF104" s="367"/>
      <c r="AOG104" s="367"/>
      <c r="AOH104" s="367"/>
      <c r="AOI104" s="367"/>
      <c r="AOJ104" s="367"/>
      <c r="AOK104" s="367"/>
      <c r="AOL104" s="367"/>
      <c r="AOM104" s="367"/>
      <c r="AON104" s="367"/>
      <c r="AOO104" s="367"/>
      <c r="AOP104" s="367"/>
      <c r="AOQ104" s="367"/>
      <c r="AOR104" s="367"/>
      <c r="AOS104" s="367"/>
      <c r="AOT104" s="367"/>
      <c r="AOU104" s="367"/>
      <c r="AOV104" s="367"/>
      <c r="AOW104" s="367"/>
      <c r="AOX104" s="367"/>
      <c r="AOY104" s="367"/>
      <c r="AOZ104" s="367"/>
      <c r="APA104" s="367"/>
      <c r="APB104" s="367"/>
      <c r="APC104" s="367"/>
      <c r="APD104" s="367"/>
      <c r="APE104" s="367"/>
      <c r="APF104" s="367"/>
      <c r="APG104" s="367"/>
      <c r="APH104" s="367"/>
      <c r="API104" s="367"/>
      <c r="APJ104" s="367"/>
      <c r="APK104" s="367"/>
      <c r="APL104" s="367"/>
      <c r="APM104" s="367"/>
      <c r="APN104" s="367"/>
      <c r="APO104" s="367"/>
      <c r="APP104" s="367"/>
      <c r="APQ104" s="367"/>
      <c r="APR104" s="367"/>
      <c r="APS104" s="367"/>
      <c r="APT104" s="367"/>
      <c r="APU104" s="367"/>
      <c r="APV104" s="367"/>
      <c r="APW104" s="367"/>
      <c r="APX104" s="367"/>
      <c r="APY104" s="367"/>
      <c r="APZ104" s="367"/>
      <c r="AQA104" s="367"/>
      <c r="AQB104" s="367"/>
      <c r="AQC104" s="367"/>
      <c r="AQD104" s="367"/>
      <c r="AQE104" s="367"/>
      <c r="AQF104" s="367"/>
      <c r="AQG104" s="367"/>
      <c r="AQH104" s="367"/>
      <c r="AQI104" s="367"/>
      <c r="AQJ104" s="367"/>
      <c r="AQK104" s="367"/>
      <c r="AQL104" s="367"/>
      <c r="AQM104" s="367"/>
      <c r="AQN104" s="367"/>
      <c r="AQO104" s="367"/>
      <c r="AQP104" s="367"/>
      <c r="AQQ104" s="367"/>
      <c r="AQR104" s="367"/>
      <c r="AQS104" s="367"/>
      <c r="AQT104" s="367"/>
      <c r="AQU104" s="367"/>
      <c r="AQV104" s="367"/>
      <c r="AQW104" s="367"/>
      <c r="AQX104" s="367"/>
      <c r="AQY104" s="367"/>
      <c r="AQZ104" s="367"/>
      <c r="ARA104" s="367"/>
      <c r="ARB104" s="367"/>
      <c r="ARC104" s="367"/>
      <c r="ARD104" s="367"/>
      <c r="ARE104" s="367"/>
      <c r="ARF104" s="367"/>
      <c r="ARG104" s="367"/>
      <c r="ARH104" s="367"/>
      <c r="ARI104" s="367"/>
      <c r="ARJ104" s="367"/>
      <c r="ARK104" s="367"/>
      <c r="ARL104" s="367"/>
      <c r="ARM104" s="367"/>
      <c r="ARN104" s="367"/>
      <c r="ARO104" s="367"/>
      <c r="ARP104" s="367"/>
      <c r="ARQ104" s="367"/>
      <c r="ARR104" s="367"/>
      <c r="ARS104" s="367"/>
      <c r="ART104" s="367"/>
      <c r="ARU104" s="367"/>
      <c r="ARV104" s="367"/>
      <c r="ARW104" s="367"/>
      <c r="ARX104" s="367"/>
      <c r="ARY104" s="367"/>
      <c r="ARZ104" s="367"/>
      <c r="ASA104" s="367"/>
      <c r="ASB104" s="367"/>
      <c r="ASC104" s="367"/>
      <c r="ASD104" s="367"/>
      <c r="ASE104" s="367"/>
      <c r="ASF104" s="367"/>
      <c r="ASG104" s="367"/>
      <c r="ASH104" s="367"/>
      <c r="ASI104" s="367"/>
      <c r="ASJ104" s="367"/>
      <c r="ASK104" s="367"/>
      <c r="ASL104" s="367"/>
      <c r="ASM104" s="367"/>
      <c r="ASN104" s="367"/>
      <c r="ASO104" s="367"/>
      <c r="ASP104" s="367"/>
      <c r="ASQ104" s="367"/>
      <c r="ASR104" s="367"/>
      <c r="ASS104" s="367"/>
      <c r="AST104" s="367"/>
      <c r="ASU104" s="367"/>
      <c r="ASV104" s="367"/>
      <c r="ASW104" s="367"/>
      <c r="ASX104" s="367"/>
      <c r="ASY104" s="367"/>
      <c r="ASZ104" s="367"/>
      <c r="ATA104" s="367"/>
      <c r="ATB104" s="367"/>
      <c r="ATC104" s="367"/>
      <c r="ATD104" s="367"/>
    </row>
    <row r="105" spans="1:1200" s="360" customFormat="1">
      <c r="A105" s="356">
        <v>8</v>
      </c>
      <c r="B105" s="356">
        <v>20</v>
      </c>
      <c r="C105" s="357" t="s">
        <v>1272</v>
      </c>
      <c r="D105" s="356">
        <v>2006</v>
      </c>
      <c r="E105" s="358" t="s">
        <v>14</v>
      </c>
      <c r="F105" s="356" t="s">
        <v>1049</v>
      </c>
      <c r="G105" s="357"/>
      <c r="H105" s="357"/>
      <c r="I105" s="357"/>
      <c r="J105" s="357"/>
      <c r="K105" s="359" t="s">
        <v>1539</v>
      </c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367"/>
      <c r="BD105" s="367"/>
      <c r="BE105" s="367"/>
      <c r="BF105" s="367"/>
      <c r="BG105" s="367"/>
      <c r="BH105" s="367"/>
      <c r="BI105" s="367"/>
      <c r="BJ105" s="367"/>
      <c r="BK105" s="367"/>
      <c r="BL105" s="367"/>
      <c r="BM105" s="367"/>
      <c r="BN105" s="367"/>
      <c r="BO105" s="367"/>
      <c r="BP105" s="367"/>
      <c r="BQ105" s="367"/>
      <c r="BR105" s="367"/>
      <c r="BS105" s="367"/>
      <c r="BT105" s="367"/>
      <c r="BU105" s="367"/>
      <c r="BV105" s="367"/>
      <c r="BW105" s="367"/>
      <c r="BX105" s="367"/>
      <c r="BY105" s="367"/>
      <c r="BZ105" s="367"/>
      <c r="CA105" s="367"/>
      <c r="CB105" s="367"/>
      <c r="CC105" s="367"/>
      <c r="CD105" s="367"/>
      <c r="CE105" s="367"/>
      <c r="CF105" s="367"/>
      <c r="CG105" s="367"/>
      <c r="CH105" s="367"/>
      <c r="CI105" s="367"/>
      <c r="CJ105" s="367"/>
      <c r="CK105" s="367"/>
      <c r="CL105" s="367"/>
      <c r="CM105" s="367"/>
      <c r="CN105" s="367"/>
      <c r="CO105" s="367"/>
      <c r="CP105" s="367"/>
      <c r="CQ105" s="367"/>
      <c r="CR105" s="367"/>
      <c r="CS105" s="367"/>
      <c r="CT105" s="367"/>
      <c r="CU105" s="367"/>
      <c r="CV105" s="367"/>
      <c r="CW105" s="367"/>
      <c r="CX105" s="367"/>
      <c r="CY105" s="367"/>
      <c r="CZ105" s="367"/>
      <c r="DA105" s="367"/>
      <c r="DB105" s="367"/>
      <c r="DC105" s="367"/>
      <c r="DD105" s="367"/>
      <c r="DE105" s="367"/>
      <c r="DF105" s="367"/>
      <c r="DG105" s="367"/>
      <c r="DH105" s="367"/>
      <c r="DI105" s="367"/>
      <c r="DJ105" s="367"/>
      <c r="DK105" s="367"/>
      <c r="DL105" s="367"/>
      <c r="DM105" s="367"/>
      <c r="DN105" s="367"/>
      <c r="DO105" s="367"/>
      <c r="DP105" s="367"/>
      <c r="DQ105" s="367"/>
      <c r="DR105" s="367"/>
      <c r="DS105" s="367"/>
      <c r="DT105" s="367"/>
      <c r="DU105" s="367"/>
      <c r="DV105" s="367"/>
      <c r="DW105" s="367"/>
      <c r="DX105" s="367"/>
      <c r="DY105" s="367"/>
      <c r="DZ105" s="367"/>
      <c r="EA105" s="367"/>
      <c r="EB105" s="367"/>
      <c r="EC105" s="367"/>
      <c r="ED105" s="367"/>
      <c r="EE105" s="367"/>
      <c r="EF105" s="367"/>
      <c r="EG105" s="367"/>
      <c r="EH105" s="367"/>
      <c r="EI105" s="367"/>
      <c r="EJ105" s="367"/>
      <c r="EK105" s="367"/>
      <c r="EL105" s="367"/>
      <c r="EM105" s="367"/>
      <c r="EN105" s="367"/>
      <c r="EO105" s="367"/>
      <c r="EP105" s="367"/>
      <c r="EQ105" s="367"/>
      <c r="ER105" s="367"/>
      <c r="ES105" s="367"/>
      <c r="ET105" s="367"/>
      <c r="EU105" s="367"/>
      <c r="EV105" s="367"/>
      <c r="EW105" s="367"/>
      <c r="EX105" s="367"/>
      <c r="EY105" s="367"/>
      <c r="EZ105" s="367"/>
      <c r="FA105" s="367"/>
      <c r="FB105" s="367"/>
      <c r="FC105" s="367"/>
      <c r="FD105" s="367"/>
      <c r="FE105" s="367"/>
      <c r="FF105" s="367"/>
      <c r="FG105" s="367"/>
      <c r="FH105" s="367"/>
      <c r="FI105" s="367"/>
      <c r="FJ105" s="367"/>
      <c r="FK105" s="367"/>
      <c r="FL105" s="367"/>
      <c r="FM105" s="367"/>
      <c r="FN105" s="367"/>
      <c r="FO105" s="367"/>
      <c r="FP105" s="367"/>
      <c r="FQ105" s="367"/>
      <c r="FR105" s="367"/>
      <c r="FS105" s="367"/>
      <c r="FT105" s="367"/>
      <c r="FU105" s="367"/>
      <c r="FV105" s="367"/>
      <c r="FW105" s="367"/>
      <c r="FX105" s="367"/>
      <c r="FY105" s="367"/>
      <c r="FZ105" s="367"/>
      <c r="GA105" s="367"/>
      <c r="GB105" s="367"/>
      <c r="GC105" s="367"/>
      <c r="GD105" s="367"/>
      <c r="GE105" s="367"/>
      <c r="GF105" s="367"/>
      <c r="GG105" s="367"/>
      <c r="GH105" s="367"/>
      <c r="GI105" s="367"/>
      <c r="GJ105" s="367"/>
      <c r="GK105" s="367"/>
      <c r="GL105" s="367"/>
      <c r="GM105" s="367"/>
      <c r="GN105" s="367"/>
      <c r="GO105" s="367"/>
      <c r="GP105" s="367"/>
      <c r="GQ105" s="367"/>
      <c r="GR105" s="367"/>
      <c r="GS105" s="367"/>
      <c r="GT105" s="367"/>
      <c r="GU105" s="367"/>
      <c r="GV105" s="367"/>
      <c r="GW105" s="367"/>
      <c r="GX105" s="367"/>
      <c r="GY105" s="367"/>
      <c r="GZ105" s="367"/>
      <c r="HA105" s="367"/>
      <c r="HB105" s="367"/>
      <c r="HC105" s="367"/>
      <c r="HD105" s="367"/>
      <c r="HE105" s="367"/>
      <c r="HF105" s="367"/>
      <c r="HG105" s="367"/>
      <c r="HH105" s="367"/>
      <c r="HI105" s="367"/>
      <c r="HJ105" s="367"/>
      <c r="HK105" s="367"/>
      <c r="HL105" s="367"/>
      <c r="HM105" s="367"/>
      <c r="HN105" s="367"/>
      <c r="HO105" s="367"/>
      <c r="HP105" s="367"/>
      <c r="HQ105" s="367"/>
      <c r="HR105" s="367"/>
      <c r="HS105" s="367"/>
      <c r="HT105" s="367"/>
      <c r="HU105" s="367"/>
      <c r="HV105" s="367"/>
      <c r="HW105" s="367"/>
      <c r="HX105" s="367"/>
      <c r="HY105" s="367"/>
      <c r="HZ105" s="367"/>
      <c r="IA105" s="367"/>
      <c r="IB105" s="367"/>
      <c r="IC105" s="367"/>
      <c r="ID105" s="367"/>
      <c r="IE105" s="367"/>
      <c r="IF105" s="367"/>
      <c r="IG105" s="367"/>
      <c r="IH105" s="367"/>
      <c r="II105" s="367"/>
      <c r="IJ105" s="367"/>
      <c r="IK105" s="367"/>
      <c r="IL105" s="367"/>
      <c r="IM105" s="367"/>
      <c r="IN105" s="367"/>
      <c r="IO105" s="367"/>
      <c r="IP105" s="367"/>
      <c r="IQ105" s="367"/>
      <c r="IR105" s="367"/>
      <c r="IS105" s="367"/>
      <c r="IT105" s="367"/>
      <c r="IU105" s="367"/>
      <c r="IV105" s="367"/>
      <c r="IW105" s="367"/>
      <c r="IX105" s="367"/>
      <c r="IY105" s="367"/>
      <c r="IZ105" s="367"/>
      <c r="JA105" s="367"/>
      <c r="JB105" s="367"/>
      <c r="JC105" s="367"/>
      <c r="JD105" s="367"/>
      <c r="JE105" s="367"/>
      <c r="JF105" s="367"/>
      <c r="JG105" s="367"/>
      <c r="JH105" s="367"/>
      <c r="JI105" s="367"/>
      <c r="JJ105" s="367"/>
      <c r="JK105" s="367"/>
      <c r="JL105" s="367"/>
      <c r="JM105" s="367"/>
      <c r="JN105" s="367"/>
      <c r="JO105" s="367"/>
      <c r="JP105" s="367"/>
      <c r="JQ105" s="367"/>
      <c r="JR105" s="367"/>
      <c r="JS105" s="367"/>
      <c r="JT105" s="367"/>
      <c r="JU105" s="367"/>
      <c r="JV105" s="367"/>
      <c r="JW105" s="367"/>
      <c r="JX105" s="367"/>
      <c r="JY105" s="367"/>
      <c r="JZ105" s="367"/>
      <c r="KA105" s="367"/>
      <c r="KB105" s="367"/>
      <c r="KC105" s="367"/>
      <c r="KD105" s="367"/>
      <c r="KE105" s="367"/>
      <c r="KF105" s="367"/>
      <c r="KG105" s="367"/>
      <c r="KH105" s="367"/>
      <c r="KI105" s="367"/>
      <c r="KJ105" s="367"/>
      <c r="KK105" s="367"/>
      <c r="KL105" s="367"/>
      <c r="KM105" s="367"/>
      <c r="KN105" s="367"/>
      <c r="KO105" s="367"/>
      <c r="KP105" s="367"/>
      <c r="KQ105" s="367"/>
      <c r="KR105" s="367"/>
      <c r="KS105" s="367"/>
      <c r="KT105" s="367"/>
      <c r="KU105" s="367"/>
      <c r="KV105" s="367"/>
      <c r="KW105" s="367"/>
      <c r="KX105" s="367"/>
      <c r="KY105" s="367"/>
      <c r="KZ105" s="367"/>
      <c r="LA105" s="367"/>
      <c r="LB105" s="367"/>
      <c r="LC105" s="367"/>
      <c r="LD105" s="367"/>
      <c r="LE105" s="367"/>
      <c r="LF105" s="367"/>
      <c r="LG105" s="367"/>
      <c r="LH105" s="367"/>
      <c r="LI105" s="367"/>
      <c r="LJ105" s="367"/>
      <c r="LK105" s="367"/>
      <c r="LL105" s="367"/>
      <c r="LM105" s="367"/>
      <c r="LN105" s="367"/>
      <c r="LO105" s="367"/>
      <c r="LP105" s="367"/>
      <c r="LQ105" s="367"/>
      <c r="LR105" s="367"/>
      <c r="LS105" s="367"/>
      <c r="LT105" s="367"/>
      <c r="LU105" s="367"/>
      <c r="LV105" s="367"/>
      <c r="LW105" s="367"/>
      <c r="LX105" s="367"/>
      <c r="LY105" s="367"/>
      <c r="LZ105" s="367"/>
      <c r="MA105" s="367"/>
      <c r="MB105" s="367"/>
      <c r="MC105" s="367"/>
      <c r="MD105" s="367"/>
      <c r="ME105" s="367"/>
      <c r="MF105" s="367"/>
      <c r="MG105" s="367"/>
      <c r="MH105" s="367"/>
      <c r="MI105" s="367"/>
      <c r="MJ105" s="367"/>
      <c r="MK105" s="367"/>
      <c r="ML105" s="367"/>
      <c r="MM105" s="367"/>
      <c r="MN105" s="367"/>
      <c r="MO105" s="367"/>
      <c r="MP105" s="367"/>
      <c r="MQ105" s="367"/>
      <c r="MR105" s="367"/>
      <c r="MS105" s="367"/>
      <c r="MT105" s="367"/>
      <c r="MU105" s="367"/>
      <c r="MV105" s="367"/>
      <c r="MW105" s="367"/>
      <c r="MX105" s="367"/>
      <c r="MY105" s="367"/>
      <c r="MZ105" s="367"/>
      <c r="NA105" s="367"/>
      <c r="NB105" s="367"/>
      <c r="NC105" s="367"/>
      <c r="ND105" s="367"/>
      <c r="NE105" s="367"/>
      <c r="NF105" s="367"/>
      <c r="NG105" s="367"/>
      <c r="NH105" s="367"/>
      <c r="NI105" s="367"/>
      <c r="NJ105" s="367"/>
      <c r="NK105" s="367"/>
      <c r="NL105" s="367"/>
      <c r="NM105" s="367"/>
      <c r="NN105" s="367"/>
      <c r="NO105" s="367"/>
      <c r="NP105" s="367"/>
      <c r="NQ105" s="367"/>
      <c r="NR105" s="367"/>
      <c r="NS105" s="367"/>
      <c r="NT105" s="367"/>
      <c r="NU105" s="367"/>
      <c r="NV105" s="367"/>
      <c r="NW105" s="367"/>
      <c r="NX105" s="367"/>
      <c r="NY105" s="367"/>
      <c r="NZ105" s="367"/>
      <c r="OA105" s="367"/>
      <c r="OB105" s="367"/>
      <c r="OC105" s="367"/>
      <c r="OD105" s="367"/>
      <c r="OE105" s="367"/>
      <c r="OF105" s="367"/>
      <c r="OG105" s="367"/>
      <c r="OH105" s="367"/>
      <c r="OI105" s="367"/>
      <c r="OJ105" s="367"/>
      <c r="OK105" s="367"/>
      <c r="OL105" s="367"/>
      <c r="OM105" s="367"/>
      <c r="ON105" s="367"/>
      <c r="OO105" s="367"/>
      <c r="OP105" s="367"/>
      <c r="OQ105" s="367"/>
      <c r="OR105" s="367"/>
      <c r="OS105" s="367"/>
      <c r="OT105" s="367"/>
      <c r="OU105" s="367"/>
      <c r="OV105" s="367"/>
      <c r="OW105" s="367"/>
      <c r="OX105" s="367"/>
      <c r="OY105" s="367"/>
      <c r="OZ105" s="367"/>
      <c r="PA105" s="367"/>
      <c r="PB105" s="367"/>
      <c r="PC105" s="367"/>
      <c r="PD105" s="367"/>
      <c r="PE105" s="367"/>
      <c r="PF105" s="367"/>
      <c r="PG105" s="367"/>
      <c r="PH105" s="367"/>
      <c r="PI105" s="367"/>
      <c r="PJ105" s="367"/>
      <c r="PK105" s="367"/>
      <c r="PL105" s="367"/>
      <c r="PM105" s="367"/>
      <c r="PN105" s="367"/>
      <c r="PO105" s="367"/>
      <c r="PP105" s="367"/>
      <c r="PQ105" s="367"/>
      <c r="PR105" s="367"/>
      <c r="PS105" s="367"/>
      <c r="PT105" s="367"/>
      <c r="PU105" s="367"/>
      <c r="PV105" s="367"/>
      <c r="PW105" s="367"/>
      <c r="PX105" s="367"/>
      <c r="PY105" s="367"/>
      <c r="PZ105" s="367"/>
      <c r="QA105" s="367"/>
      <c r="QB105" s="367"/>
      <c r="QC105" s="367"/>
      <c r="QD105" s="367"/>
      <c r="QE105" s="367"/>
      <c r="QF105" s="367"/>
      <c r="QG105" s="367"/>
      <c r="QH105" s="367"/>
      <c r="QI105" s="367"/>
      <c r="QJ105" s="367"/>
      <c r="QK105" s="367"/>
      <c r="QL105" s="367"/>
      <c r="QM105" s="367"/>
      <c r="QN105" s="367"/>
      <c r="QO105" s="367"/>
      <c r="QP105" s="367"/>
      <c r="QQ105" s="367"/>
      <c r="QR105" s="367"/>
      <c r="QS105" s="367"/>
      <c r="QT105" s="367"/>
      <c r="QU105" s="367"/>
      <c r="QV105" s="367"/>
      <c r="QW105" s="367"/>
      <c r="QX105" s="367"/>
      <c r="QY105" s="367"/>
      <c r="QZ105" s="367"/>
      <c r="RA105" s="367"/>
      <c r="RB105" s="367"/>
      <c r="RC105" s="367"/>
      <c r="RD105" s="367"/>
      <c r="RE105" s="367"/>
      <c r="RF105" s="367"/>
      <c r="RG105" s="367"/>
      <c r="RH105" s="367"/>
      <c r="RI105" s="367"/>
      <c r="RJ105" s="367"/>
      <c r="RK105" s="367"/>
      <c r="RL105" s="367"/>
      <c r="RM105" s="367"/>
      <c r="RN105" s="367"/>
      <c r="RO105" s="367"/>
      <c r="RP105" s="367"/>
      <c r="RQ105" s="367"/>
      <c r="RR105" s="367"/>
      <c r="RS105" s="367"/>
      <c r="RT105" s="367"/>
      <c r="RU105" s="367"/>
      <c r="RV105" s="367"/>
      <c r="RW105" s="367"/>
      <c r="RX105" s="367"/>
      <c r="RY105" s="367"/>
      <c r="RZ105" s="367"/>
      <c r="SA105" s="367"/>
      <c r="SB105" s="367"/>
      <c r="SC105" s="367"/>
      <c r="SD105" s="367"/>
      <c r="SE105" s="367"/>
      <c r="SF105" s="367"/>
      <c r="SG105" s="367"/>
      <c r="SH105" s="367"/>
      <c r="SI105" s="367"/>
      <c r="SJ105" s="367"/>
      <c r="SK105" s="367"/>
      <c r="SL105" s="367"/>
      <c r="SM105" s="367"/>
      <c r="SN105" s="367"/>
      <c r="SO105" s="367"/>
      <c r="SP105" s="367"/>
      <c r="SQ105" s="367"/>
      <c r="SR105" s="367"/>
      <c r="SS105" s="367"/>
      <c r="ST105" s="367"/>
      <c r="SU105" s="367"/>
      <c r="SV105" s="367"/>
      <c r="SW105" s="367"/>
      <c r="SX105" s="367"/>
      <c r="SY105" s="367"/>
      <c r="SZ105" s="367"/>
      <c r="TA105" s="367"/>
      <c r="TB105" s="367"/>
      <c r="TC105" s="367"/>
      <c r="TD105" s="367"/>
      <c r="TE105" s="367"/>
      <c r="TF105" s="367"/>
      <c r="TG105" s="367"/>
      <c r="TH105" s="367"/>
      <c r="TI105" s="367"/>
      <c r="TJ105" s="367"/>
      <c r="TK105" s="367"/>
      <c r="TL105" s="367"/>
      <c r="TM105" s="367"/>
      <c r="TN105" s="367"/>
      <c r="TO105" s="367"/>
      <c r="TP105" s="367"/>
      <c r="TQ105" s="367"/>
      <c r="TR105" s="367"/>
      <c r="TS105" s="367"/>
      <c r="TT105" s="367"/>
      <c r="TU105" s="367"/>
      <c r="TV105" s="367"/>
      <c r="TW105" s="367"/>
      <c r="TX105" s="367"/>
      <c r="TY105" s="367"/>
      <c r="TZ105" s="367"/>
      <c r="UA105" s="367"/>
      <c r="UB105" s="367"/>
      <c r="UC105" s="367"/>
      <c r="UD105" s="367"/>
      <c r="UE105" s="367"/>
      <c r="UF105" s="367"/>
      <c r="UG105" s="367"/>
      <c r="UH105" s="367"/>
      <c r="UI105" s="367"/>
      <c r="UJ105" s="367"/>
      <c r="UK105" s="367"/>
      <c r="UL105" s="367"/>
      <c r="UM105" s="367"/>
      <c r="UN105" s="367"/>
      <c r="UO105" s="367"/>
      <c r="UP105" s="367"/>
      <c r="UQ105" s="367"/>
      <c r="UR105" s="367"/>
      <c r="US105" s="367"/>
      <c r="UT105" s="367"/>
      <c r="UU105" s="367"/>
      <c r="UV105" s="367"/>
      <c r="UW105" s="367"/>
      <c r="UX105" s="367"/>
      <c r="UY105" s="367"/>
      <c r="UZ105" s="367"/>
      <c r="VA105" s="367"/>
      <c r="VB105" s="367"/>
      <c r="VC105" s="367"/>
      <c r="VD105" s="367"/>
      <c r="VE105" s="367"/>
      <c r="VF105" s="367"/>
      <c r="VG105" s="367"/>
      <c r="VH105" s="367"/>
      <c r="VI105" s="367"/>
      <c r="VJ105" s="367"/>
      <c r="VK105" s="367"/>
      <c r="VL105" s="367"/>
      <c r="VM105" s="367"/>
      <c r="VN105" s="367"/>
      <c r="VO105" s="367"/>
      <c r="VP105" s="367"/>
      <c r="VQ105" s="367"/>
      <c r="VR105" s="367"/>
      <c r="VS105" s="367"/>
      <c r="VT105" s="367"/>
      <c r="VU105" s="367"/>
      <c r="VV105" s="367"/>
      <c r="VW105" s="367"/>
      <c r="VX105" s="367"/>
      <c r="VY105" s="367"/>
      <c r="VZ105" s="367"/>
      <c r="WA105" s="367"/>
      <c r="WB105" s="367"/>
      <c r="WC105" s="367"/>
      <c r="WD105" s="367"/>
      <c r="WE105" s="367"/>
      <c r="WF105" s="367"/>
      <c r="WG105" s="367"/>
      <c r="WH105" s="367"/>
      <c r="WI105" s="367"/>
      <c r="WJ105" s="367"/>
      <c r="WK105" s="367"/>
      <c r="WL105" s="367"/>
      <c r="WM105" s="367"/>
      <c r="WN105" s="367"/>
      <c r="WO105" s="367"/>
      <c r="WP105" s="367"/>
      <c r="WQ105" s="367"/>
      <c r="WR105" s="367"/>
      <c r="WS105" s="367"/>
      <c r="WT105" s="367"/>
      <c r="WU105" s="367"/>
      <c r="WV105" s="367"/>
      <c r="WW105" s="367"/>
      <c r="WX105" s="367"/>
      <c r="WY105" s="367"/>
      <c r="WZ105" s="367"/>
      <c r="XA105" s="367"/>
      <c r="XB105" s="367"/>
      <c r="XC105" s="367"/>
      <c r="XD105" s="367"/>
      <c r="XE105" s="367"/>
      <c r="XF105" s="367"/>
      <c r="XG105" s="367"/>
      <c r="XH105" s="367"/>
      <c r="XI105" s="367"/>
      <c r="XJ105" s="367"/>
      <c r="XK105" s="367"/>
      <c r="XL105" s="367"/>
      <c r="XM105" s="367"/>
      <c r="XN105" s="367"/>
      <c r="XO105" s="367"/>
      <c r="XP105" s="367"/>
      <c r="XQ105" s="367"/>
      <c r="XR105" s="367"/>
      <c r="XS105" s="367"/>
      <c r="XT105" s="367"/>
      <c r="XU105" s="367"/>
      <c r="XV105" s="367"/>
      <c r="XW105" s="367"/>
      <c r="XX105" s="367"/>
      <c r="XY105" s="367"/>
      <c r="XZ105" s="367"/>
      <c r="YA105" s="367"/>
      <c r="YB105" s="367"/>
      <c r="YC105" s="367"/>
      <c r="YD105" s="367"/>
      <c r="YE105" s="367"/>
      <c r="YF105" s="367"/>
      <c r="YG105" s="367"/>
      <c r="YH105" s="367"/>
      <c r="YI105" s="367"/>
      <c r="YJ105" s="367"/>
      <c r="YK105" s="367"/>
      <c r="YL105" s="367"/>
      <c r="YM105" s="367"/>
      <c r="YN105" s="367"/>
      <c r="YO105" s="367"/>
      <c r="YP105" s="367"/>
      <c r="YQ105" s="367"/>
      <c r="YR105" s="367"/>
      <c r="YS105" s="367"/>
      <c r="YT105" s="367"/>
      <c r="YU105" s="367"/>
      <c r="YV105" s="367"/>
      <c r="YW105" s="367"/>
      <c r="YX105" s="367"/>
      <c r="YY105" s="367"/>
      <c r="YZ105" s="367"/>
      <c r="ZA105" s="367"/>
      <c r="ZB105" s="367"/>
      <c r="ZC105" s="367"/>
      <c r="ZD105" s="367"/>
      <c r="ZE105" s="367"/>
      <c r="ZF105" s="367"/>
      <c r="ZG105" s="367"/>
      <c r="ZH105" s="367"/>
      <c r="ZI105" s="367"/>
      <c r="ZJ105" s="367"/>
      <c r="ZK105" s="367"/>
      <c r="ZL105" s="367"/>
      <c r="ZM105" s="367"/>
      <c r="ZN105" s="367"/>
      <c r="ZO105" s="367"/>
      <c r="ZP105" s="367"/>
      <c r="ZQ105" s="367"/>
      <c r="ZR105" s="367"/>
      <c r="ZS105" s="367"/>
      <c r="ZT105" s="367"/>
      <c r="ZU105" s="367"/>
      <c r="ZV105" s="367"/>
      <c r="ZW105" s="367"/>
      <c r="ZX105" s="367"/>
      <c r="ZY105" s="367"/>
      <c r="ZZ105" s="367"/>
      <c r="AAA105" s="367"/>
      <c r="AAB105" s="367"/>
      <c r="AAC105" s="367"/>
      <c r="AAD105" s="367"/>
      <c r="AAE105" s="367"/>
      <c r="AAF105" s="367"/>
      <c r="AAG105" s="367"/>
      <c r="AAH105" s="367"/>
      <c r="AAI105" s="367"/>
      <c r="AAJ105" s="367"/>
      <c r="AAK105" s="367"/>
      <c r="AAL105" s="367"/>
      <c r="AAM105" s="367"/>
      <c r="AAN105" s="367"/>
      <c r="AAO105" s="367"/>
      <c r="AAP105" s="367"/>
      <c r="AAQ105" s="367"/>
      <c r="AAR105" s="367"/>
      <c r="AAS105" s="367"/>
      <c r="AAT105" s="367"/>
      <c r="AAU105" s="367"/>
      <c r="AAV105" s="367"/>
      <c r="AAW105" s="367"/>
      <c r="AAX105" s="367"/>
      <c r="AAY105" s="367"/>
      <c r="AAZ105" s="367"/>
      <c r="ABA105" s="367"/>
      <c r="ABB105" s="367"/>
      <c r="ABC105" s="367"/>
      <c r="ABD105" s="367"/>
      <c r="ABE105" s="367"/>
      <c r="ABF105" s="367"/>
      <c r="ABG105" s="367"/>
      <c r="ABH105" s="367"/>
      <c r="ABI105" s="367"/>
      <c r="ABJ105" s="367"/>
      <c r="ABK105" s="367"/>
      <c r="ABL105" s="367"/>
      <c r="ABM105" s="367"/>
      <c r="ABN105" s="367"/>
      <c r="ABO105" s="367"/>
      <c r="ABP105" s="367"/>
      <c r="ABQ105" s="367"/>
      <c r="ABR105" s="367"/>
      <c r="ABS105" s="367"/>
      <c r="ABT105" s="367"/>
      <c r="ABU105" s="367"/>
      <c r="ABV105" s="367"/>
      <c r="ABW105" s="367"/>
      <c r="ABX105" s="367"/>
      <c r="ABY105" s="367"/>
      <c r="ABZ105" s="367"/>
      <c r="ACA105" s="367"/>
      <c r="ACB105" s="367"/>
      <c r="ACC105" s="367"/>
      <c r="ACD105" s="367"/>
      <c r="ACE105" s="367"/>
      <c r="ACF105" s="367"/>
      <c r="ACG105" s="367"/>
      <c r="ACH105" s="367"/>
      <c r="ACI105" s="367"/>
      <c r="ACJ105" s="367"/>
      <c r="ACK105" s="367"/>
      <c r="ACL105" s="367"/>
      <c r="ACM105" s="367"/>
      <c r="ACN105" s="367"/>
      <c r="ACO105" s="367"/>
      <c r="ACP105" s="367"/>
      <c r="ACQ105" s="367"/>
      <c r="ACR105" s="367"/>
      <c r="ACS105" s="367"/>
      <c r="ACT105" s="367"/>
      <c r="ACU105" s="367"/>
      <c r="ACV105" s="367"/>
      <c r="ACW105" s="367"/>
      <c r="ACX105" s="367"/>
      <c r="ACY105" s="367"/>
      <c r="ACZ105" s="367"/>
      <c r="ADA105" s="367"/>
      <c r="ADB105" s="367"/>
      <c r="ADC105" s="367"/>
      <c r="ADD105" s="367"/>
      <c r="ADE105" s="367"/>
      <c r="ADF105" s="367"/>
      <c r="ADG105" s="367"/>
      <c r="ADH105" s="367"/>
      <c r="ADI105" s="367"/>
      <c r="ADJ105" s="367"/>
      <c r="ADK105" s="367"/>
      <c r="ADL105" s="367"/>
      <c r="ADM105" s="367"/>
      <c r="ADN105" s="367"/>
      <c r="ADO105" s="367"/>
      <c r="ADP105" s="367"/>
      <c r="ADQ105" s="367"/>
      <c r="ADR105" s="367"/>
      <c r="ADS105" s="367"/>
      <c r="ADT105" s="367"/>
      <c r="ADU105" s="367"/>
      <c r="ADV105" s="367"/>
      <c r="ADW105" s="367"/>
      <c r="ADX105" s="367"/>
      <c r="ADY105" s="367"/>
      <c r="ADZ105" s="367"/>
      <c r="AEA105" s="367"/>
      <c r="AEB105" s="367"/>
      <c r="AEC105" s="367"/>
      <c r="AED105" s="367"/>
      <c r="AEE105" s="367"/>
      <c r="AEF105" s="367"/>
      <c r="AEG105" s="367"/>
      <c r="AEH105" s="367"/>
      <c r="AEI105" s="367"/>
      <c r="AEJ105" s="367"/>
      <c r="AEK105" s="367"/>
      <c r="AEL105" s="367"/>
      <c r="AEM105" s="367"/>
      <c r="AEN105" s="367"/>
      <c r="AEO105" s="367"/>
      <c r="AEP105" s="367"/>
      <c r="AEQ105" s="367"/>
      <c r="AER105" s="367"/>
      <c r="AES105" s="367"/>
      <c r="AET105" s="367"/>
      <c r="AEU105" s="367"/>
      <c r="AEV105" s="367"/>
      <c r="AEW105" s="367"/>
      <c r="AEX105" s="367"/>
      <c r="AEY105" s="367"/>
      <c r="AEZ105" s="367"/>
      <c r="AFA105" s="367"/>
      <c r="AFB105" s="367"/>
      <c r="AFC105" s="367"/>
      <c r="AFD105" s="367"/>
      <c r="AFE105" s="367"/>
      <c r="AFF105" s="367"/>
      <c r="AFG105" s="367"/>
      <c r="AFH105" s="367"/>
      <c r="AFI105" s="367"/>
      <c r="AFJ105" s="367"/>
      <c r="AFK105" s="367"/>
      <c r="AFL105" s="367"/>
      <c r="AFM105" s="367"/>
      <c r="AFN105" s="367"/>
      <c r="AFO105" s="367"/>
      <c r="AFP105" s="367"/>
      <c r="AFQ105" s="367"/>
      <c r="AFR105" s="367"/>
      <c r="AFS105" s="367"/>
      <c r="AFT105" s="367"/>
      <c r="AFU105" s="367"/>
      <c r="AFV105" s="367"/>
      <c r="AFW105" s="367"/>
      <c r="AFX105" s="367"/>
      <c r="AFY105" s="367"/>
      <c r="AFZ105" s="367"/>
      <c r="AGA105" s="367"/>
      <c r="AGB105" s="367"/>
      <c r="AGC105" s="367"/>
      <c r="AGD105" s="367"/>
      <c r="AGE105" s="367"/>
      <c r="AGF105" s="367"/>
      <c r="AGG105" s="367"/>
      <c r="AGH105" s="367"/>
      <c r="AGI105" s="367"/>
      <c r="AGJ105" s="367"/>
      <c r="AGK105" s="367"/>
      <c r="AGL105" s="367"/>
      <c r="AGM105" s="367"/>
      <c r="AGN105" s="367"/>
      <c r="AGO105" s="367"/>
      <c r="AGP105" s="367"/>
      <c r="AGQ105" s="367"/>
      <c r="AGR105" s="367"/>
      <c r="AGS105" s="367"/>
      <c r="AGT105" s="367"/>
      <c r="AGU105" s="367"/>
      <c r="AGV105" s="367"/>
      <c r="AGW105" s="367"/>
      <c r="AGX105" s="367"/>
      <c r="AGY105" s="367"/>
      <c r="AGZ105" s="367"/>
      <c r="AHA105" s="367"/>
      <c r="AHB105" s="367"/>
      <c r="AHC105" s="367"/>
      <c r="AHD105" s="367"/>
      <c r="AHE105" s="367"/>
      <c r="AHF105" s="367"/>
      <c r="AHG105" s="367"/>
      <c r="AHH105" s="367"/>
      <c r="AHI105" s="367"/>
      <c r="AHJ105" s="367"/>
      <c r="AHK105" s="367"/>
      <c r="AHL105" s="367"/>
      <c r="AHM105" s="367"/>
      <c r="AHN105" s="367"/>
      <c r="AHO105" s="367"/>
      <c r="AHP105" s="367"/>
      <c r="AHQ105" s="367"/>
      <c r="AHR105" s="367"/>
      <c r="AHS105" s="367"/>
      <c r="AHT105" s="367"/>
      <c r="AHU105" s="367"/>
      <c r="AHV105" s="367"/>
      <c r="AHW105" s="367"/>
      <c r="AHX105" s="367"/>
      <c r="AHY105" s="367"/>
      <c r="AHZ105" s="367"/>
      <c r="AIA105" s="367"/>
      <c r="AIB105" s="367"/>
      <c r="AIC105" s="367"/>
      <c r="AID105" s="367"/>
      <c r="AIE105" s="367"/>
      <c r="AIF105" s="367"/>
      <c r="AIG105" s="367"/>
      <c r="AIH105" s="367"/>
      <c r="AII105" s="367"/>
      <c r="AIJ105" s="367"/>
      <c r="AIK105" s="367"/>
      <c r="AIL105" s="367"/>
      <c r="AIM105" s="367"/>
      <c r="AIN105" s="367"/>
      <c r="AIO105" s="367"/>
      <c r="AIP105" s="367"/>
      <c r="AIQ105" s="367"/>
      <c r="AIR105" s="367"/>
      <c r="AIS105" s="367"/>
      <c r="AIT105" s="367"/>
      <c r="AIU105" s="367"/>
      <c r="AIV105" s="367"/>
      <c r="AIW105" s="367"/>
      <c r="AIX105" s="367"/>
      <c r="AIY105" s="367"/>
      <c r="AIZ105" s="367"/>
      <c r="AJA105" s="367"/>
      <c r="AJB105" s="367"/>
      <c r="AJC105" s="367"/>
      <c r="AJD105" s="367"/>
      <c r="AJE105" s="367"/>
      <c r="AJF105" s="367"/>
      <c r="AJG105" s="367"/>
      <c r="AJH105" s="367"/>
      <c r="AJI105" s="367"/>
      <c r="AJJ105" s="367"/>
      <c r="AJK105" s="367"/>
      <c r="AJL105" s="367"/>
      <c r="AJM105" s="367"/>
      <c r="AJN105" s="367"/>
      <c r="AJO105" s="367"/>
      <c r="AJP105" s="367"/>
      <c r="AJQ105" s="367"/>
      <c r="AJR105" s="367"/>
      <c r="AJS105" s="367"/>
      <c r="AJT105" s="367"/>
      <c r="AJU105" s="367"/>
      <c r="AJV105" s="367"/>
      <c r="AJW105" s="367"/>
      <c r="AJX105" s="367"/>
      <c r="AJY105" s="367"/>
      <c r="AJZ105" s="367"/>
      <c r="AKA105" s="367"/>
      <c r="AKB105" s="367"/>
      <c r="AKC105" s="367"/>
      <c r="AKD105" s="367"/>
      <c r="AKE105" s="367"/>
      <c r="AKF105" s="367"/>
      <c r="AKG105" s="367"/>
      <c r="AKH105" s="367"/>
      <c r="AKI105" s="367"/>
      <c r="AKJ105" s="367"/>
      <c r="AKK105" s="367"/>
      <c r="AKL105" s="367"/>
      <c r="AKM105" s="367"/>
      <c r="AKN105" s="367"/>
      <c r="AKO105" s="367"/>
      <c r="AKP105" s="367"/>
      <c r="AKQ105" s="367"/>
      <c r="AKR105" s="367"/>
      <c r="AKS105" s="367"/>
      <c r="AKT105" s="367"/>
      <c r="AKU105" s="367"/>
      <c r="AKV105" s="367"/>
      <c r="AKW105" s="367"/>
      <c r="AKX105" s="367"/>
      <c r="AKY105" s="367"/>
      <c r="AKZ105" s="367"/>
      <c r="ALA105" s="367"/>
      <c r="ALB105" s="367"/>
      <c r="ALC105" s="367"/>
      <c r="ALD105" s="367"/>
      <c r="ALE105" s="367"/>
      <c r="ALF105" s="367"/>
      <c r="ALG105" s="367"/>
      <c r="ALH105" s="367"/>
      <c r="ALI105" s="367"/>
      <c r="ALJ105" s="367"/>
      <c r="ALK105" s="367"/>
      <c r="ALL105" s="367"/>
      <c r="ALM105" s="367"/>
      <c r="ALN105" s="367"/>
      <c r="ALO105" s="367"/>
      <c r="ALP105" s="367"/>
      <c r="ALQ105" s="367"/>
      <c r="ALR105" s="367"/>
      <c r="ALS105" s="367"/>
      <c r="ALT105" s="367"/>
      <c r="ALU105" s="367"/>
      <c r="ALV105" s="367"/>
      <c r="ALW105" s="367"/>
      <c r="ALX105" s="367"/>
      <c r="ALY105" s="367"/>
      <c r="ALZ105" s="367"/>
      <c r="AMA105" s="367"/>
      <c r="AMB105" s="367"/>
      <c r="AMC105" s="367"/>
      <c r="AMD105" s="367"/>
      <c r="AME105" s="367"/>
      <c r="AMF105" s="367"/>
      <c r="AMG105" s="367"/>
      <c r="AMH105" s="367"/>
      <c r="AMI105" s="367"/>
      <c r="AMJ105" s="367"/>
      <c r="AMK105" s="367"/>
      <c r="AML105" s="367"/>
      <c r="AMM105" s="367"/>
      <c r="AMN105" s="367"/>
      <c r="AMO105" s="367"/>
      <c r="AMP105" s="367"/>
      <c r="AMQ105" s="367"/>
      <c r="AMR105" s="367"/>
      <c r="AMS105" s="367"/>
      <c r="AMT105" s="367"/>
      <c r="AMU105" s="367"/>
      <c r="AMV105" s="367"/>
      <c r="AMW105" s="367"/>
      <c r="AMX105" s="367"/>
      <c r="AMY105" s="367"/>
      <c r="AMZ105" s="367"/>
      <c r="ANA105" s="367"/>
      <c r="ANB105" s="367"/>
      <c r="ANC105" s="367"/>
      <c r="AND105" s="367"/>
      <c r="ANE105" s="367"/>
      <c r="ANF105" s="367"/>
      <c r="ANG105" s="367"/>
      <c r="ANH105" s="367"/>
      <c r="ANI105" s="367"/>
      <c r="ANJ105" s="367"/>
      <c r="ANK105" s="367"/>
      <c r="ANL105" s="367"/>
      <c r="ANM105" s="367"/>
      <c r="ANN105" s="367"/>
      <c r="ANO105" s="367"/>
      <c r="ANP105" s="367"/>
      <c r="ANQ105" s="367"/>
      <c r="ANR105" s="367"/>
      <c r="ANS105" s="367"/>
      <c r="ANT105" s="367"/>
      <c r="ANU105" s="367"/>
      <c r="ANV105" s="367"/>
      <c r="ANW105" s="367"/>
      <c r="ANX105" s="367"/>
      <c r="ANY105" s="367"/>
      <c r="ANZ105" s="367"/>
      <c r="AOA105" s="367"/>
      <c r="AOB105" s="367"/>
      <c r="AOC105" s="367"/>
      <c r="AOD105" s="367"/>
      <c r="AOE105" s="367"/>
      <c r="AOF105" s="367"/>
      <c r="AOG105" s="367"/>
      <c r="AOH105" s="367"/>
      <c r="AOI105" s="367"/>
      <c r="AOJ105" s="367"/>
      <c r="AOK105" s="367"/>
      <c r="AOL105" s="367"/>
      <c r="AOM105" s="367"/>
      <c r="AON105" s="367"/>
      <c r="AOO105" s="367"/>
      <c r="AOP105" s="367"/>
      <c r="AOQ105" s="367"/>
      <c r="AOR105" s="367"/>
      <c r="AOS105" s="367"/>
      <c r="AOT105" s="367"/>
      <c r="AOU105" s="367"/>
      <c r="AOV105" s="367"/>
      <c r="AOW105" s="367"/>
      <c r="AOX105" s="367"/>
      <c r="AOY105" s="367"/>
      <c r="AOZ105" s="367"/>
      <c r="APA105" s="367"/>
      <c r="APB105" s="367"/>
      <c r="APC105" s="367"/>
      <c r="APD105" s="367"/>
      <c r="APE105" s="367"/>
      <c r="APF105" s="367"/>
      <c r="APG105" s="367"/>
      <c r="APH105" s="367"/>
      <c r="API105" s="367"/>
      <c r="APJ105" s="367"/>
      <c r="APK105" s="367"/>
      <c r="APL105" s="367"/>
      <c r="APM105" s="367"/>
      <c r="APN105" s="367"/>
      <c r="APO105" s="367"/>
      <c r="APP105" s="367"/>
      <c r="APQ105" s="367"/>
      <c r="APR105" s="367"/>
      <c r="APS105" s="367"/>
      <c r="APT105" s="367"/>
      <c r="APU105" s="367"/>
      <c r="APV105" s="367"/>
      <c r="APW105" s="367"/>
      <c r="APX105" s="367"/>
      <c r="APY105" s="367"/>
      <c r="APZ105" s="367"/>
      <c r="AQA105" s="367"/>
      <c r="AQB105" s="367"/>
      <c r="AQC105" s="367"/>
      <c r="AQD105" s="367"/>
      <c r="AQE105" s="367"/>
      <c r="AQF105" s="367"/>
      <c r="AQG105" s="367"/>
      <c r="AQH105" s="367"/>
      <c r="AQI105" s="367"/>
      <c r="AQJ105" s="367"/>
      <c r="AQK105" s="367"/>
      <c r="AQL105" s="367"/>
      <c r="AQM105" s="367"/>
      <c r="AQN105" s="367"/>
      <c r="AQO105" s="367"/>
      <c r="AQP105" s="367"/>
      <c r="AQQ105" s="367"/>
      <c r="AQR105" s="367"/>
      <c r="AQS105" s="367"/>
      <c r="AQT105" s="367"/>
      <c r="AQU105" s="367"/>
      <c r="AQV105" s="367"/>
      <c r="AQW105" s="367"/>
      <c r="AQX105" s="367"/>
      <c r="AQY105" s="367"/>
      <c r="AQZ105" s="367"/>
      <c r="ARA105" s="367"/>
      <c r="ARB105" s="367"/>
      <c r="ARC105" s="367"/>
      <c r="ARD105" s="367"/>
      <c r="ARE105" s="367"/>
      <c r="ARF105" s="367"/>
      <c r="ARG105" s="367"/>
      <c r="ARH105" s="367"/>
      <c r="ARI105" s="367"/>
      <c r="ARJ105" s="367"/>
      <c r="ARK105" s="367"/>
      <c r="ARL105" s="367"/>
      <c r="ARM105" s="367"/>
      <c r="ARN105" s="367"/>
      <c r="ARO105" s="367"/>
      <c r="ARP105" s="367"/>
      <c r="ARQ105" s="367"/>
      <c r="ARR105" s="367"/>
      <c r="ARS105" s="367"/>
      <c r="ART105" s="367"/>
      <c r="ARU105" s="367"/>
      <c r="ARV105" s="367"/>
      <c r="ARW105" s="367"/>
      <c r="ARX105" s="367"/>
      <c r="ARY105" s="367"/>
      <c r="ARZ105" s="367"/>
      <c r="ASA105" s="367"/>
      <c r="ASB105" s="367"/>
      <c r="ASC105" s="367"/>
      <c r="ASD105" s="367"/>
      <c r="ASE105" s="367"/>
      <c r="ASF105" s="367"/>
      <c r="ASG105" s="367"/>
      <c r="ASH105" s="367"/>
      <c r="ASI105" s="367"/>
      <c r="ASJ105" s="367"/>
      <c r="ASK105" s="367"/>
      <c r="ASL105" s="367"/>
      <c r="ASM105" s="367"/>
      <c r="ASN105" s="367"/>
      <c r="ASO105" s="367"/>
      <c r="ASP105" s="367"/>
      <c r="ASQ105" s="367"/>
      <c r="ASR105" s="367"/>
      <c r="ASS105" s="367"/>
      <c r="AST105" s="367"/>
      <c r="ASU105" s="367"/>
      <c r="ASV105" s="367"/>
      <c r="ASW105" s="367"/>
      <c r="ASX105" s="367"/>
      <c r="ASY105" s="367"/>
      <c r="ASZ105" s="367"/>
      <c r="ATA105" s="367"/>
      <c r="ATB105" s="367"/>
      <c r="ATC105" s="367"/>
      <c r="ATD105" s="367"/>
    </row>
    <row r="106" spans="1:1200" s="360" customFormat="1">
      <c r="A106" s="356">
        <v>8</v>
      </c>
      <c r="B106" s="356">
        <v>21</v>
      </c>
      <c r="C106" s="357" t="s">
        <v>1544</v>
      </c>
      <c r="D106" s="356">
        <v>2006</v>
      </c>
      <c r="E106" s="358" t="s">
        <v>1545</v>
      </c>
      <c r="F106" s="356" t="s">
        <v>1319</v>
      </c>
      <c r="G106" s="357"/>
      <c r="H106" s="357"/>
      <c r="I106" s="357"/>
      <c r="J106" s="357"/>
      <c r="K106" s="359" t="s">
        <v>1539</v>
      </c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  <c r="AZ106" s="367"/>
      <c r="BA106" s="367"/>
      <c r="BB106" s="367"/>
      <c r="BC106" s="367"/>
      <c r="BD106" s="367"/>
      <c r="BE106" s="367"/>
      <c r="BF106" s="367"/>
      <c r="BG106" s="367"/>
      <c r="BH106" s="367"/>
      <c r="BI106" s="367"/>
      <c r="BJ106" s="367"/>
      <c r="BK106" s="367"/>
      <c r="BL106" s="367"/>
      <c r="BM106" s="367"/>
      <c r="BN106" s="367"/>
      <c r="BO106" s="367"/>
      <c r="BP106" s="367"/>
      <c r="BQ106" s="367"/>
      <c r="BR106" s="367"/>
      <c r="BS106" s="367"/>
      <c r="BT106" s="367"/>
      <c r="BU106" s="367"/>
      <c r="BV106" s="367"/>
      <c r="BW106" s="367"/>
      <c r="BX106" s="367"/>
      <c r="BY106" s="367"/>
      <c r="BZ106" s="367"/>
      <c r="CA106" s="367"/>
      <c r="CB106" s="367"/>
      <c r="CC106" s="367"/>
      <c r="CD106" s="367"/>
      <c r="CE106" s="367"/>
      <c r="CF106" s="367"/>
      <c r="CG106" s="367"/>
      <c r="CH106" s="367"/>
      <c r="CI106" s="367"/>
      <c r="CJ106" s="367"/>
      <c r="CK106" s="367"/>
      <c r="CL106" s="367"/>
      <c r="CM106" s="367"/>
      <c r="CN106" s="367"/>
      <c r="CO106" s="367"/>
      <c r="CP106" s="367"/>
      <c r="CQ106" s="367"/>
      <c r="CR106" s="367"/>
      <c r="CS106" s="367"/>
      <c r="CT106" s="367"/>
      <c r="CU106" s="367"/>
      <c r="CV106" s="367"/>
      <c r="CW106" s="367"/>
      <c r="CX106" s="367"/>
      <c r="CY106" s="367"/>
      <c r="CZ106" s="367"/>
      <c r="DA106" s="367"/>
      <c r="DB106" s="367"/>
      <c r="DC106" s="367"/>
      <c r="DD106" s="367"/>
      <c r="DE106" s="367"/>
      <c r="DF106" s="367"/>
      <c r="DG106" s="367"/>
      <c r="DH106" s="367"/>
      <c r="DI106" s="367"/>
      <c r="DJ106" s="367"/>
      <c r="DK106" s="367"/>
      <c r="DL106" s="367"/>
      <c r="DM106" s="367"/>
      <c r="DN106" s="367"/>
      <c r="DO106" s="367"/>
      <c r="DP106" s="367"/>
      <c r="DQ106" s="367"/>
      <c r="DR106" s="367"/>
      <c r="DS106" s="367"/>
      <c r="DT106" s="367"/>
      <c r="DU106" s="367"/>
      <c r="DV106" s="367"/>
      <c r="DW106" s="367"/>
      <c r="DX106" s="367"/>
      <c r="DY106" s="367"/>
      <c r="DZ106" s="367"/>
      <c r="EA106" s="367"/>
      <c r="EB106" s="367"/>
      <c r="EC106" s="367"/>
      <c r="ED106" s="367"/>
      <c r="EE106" s="367"/>
      <c r="EF106" s="367"/>
      <c r="EG106" s="367"/>
      <c r="EH106" s="367"/>
      <c r="EI106" s="367"/>
      <c r="EJ106" s="367"/>
      <c r="EK106" s="367"/>
      <c r="EL106" s="367"/>
      <c r="EM106" s="367"/>
      <c r="EN106" s="367"/>
      <c r="EO106" s="367"/>
      <c r="EP106" s="367"/>
      <c r="EQ106" s="367"/>
      <c r="ER106" s="367"/>
      <c r="ES106" s="367"/>
      <c r="ET106" s="367"/>
      <c r="EU106" s="367"/>
      <c r="EV106" s="367"/>
      <c r="EW106" s="367"/>
      <c r="EX106" s="367"/>
      <c r="EY106" s="367"/>
      <c r="EZ106" s="367"/>
      <c r="FA106" s="367"/>
      <c r="FB106" s="367"/>
      <c r="FC106" s="367"/>
      <c r="FD106" s="367"/>
      <c r="FE106" s="367"/>
      <c r="FF106" s="367"/>
      <c r="FG106" s="367"/>
      <c r="FH106" s="367"/>
      <c r="FI106" s="367"/>
      <c r="FJ106" s="367"/>
      <c r="FK106" s="367"/>
      <c r="FL106" s="367"/>
      <c r="FM106" s="367"/>
      <c r="FN106" s="367"/>
      <c r="FO106" s="367"/>
      <c r="FP106" s="367"/>
      <c r="FQ106" s="367"/>
      <c r="FR106" s="367"/>
      <c r="FS106" s="367"/>
      <c r="FT106" s="367"/>
      <c r="FU106" s="367"/>
      <c r="FV106" s="367"/>
      <c r="FW106" s="367"/>
      <c r="FX106" s="367"/>
      <c r="FY106" s="367"/>
      <c r="FZ106" s="367"/>
      <c r="GA106" s="367"/>
      <c r="GB106" s="367"/>
      <c r="GC106" s="367"/>
      <c r="GD106" s="367"/>
      <c r="GE106" s="367"/>
      <c r="GF106" s="367"/>
      <c r="GG106" s="367"/>
      <c r="GH106" s="367"/>
      <c r="GI106" s="367"/>
      <c r="GJ106" s="367"/>
      <c r="GK106" s="367"/>
      <c r="GL106" s="367"/>
      <c r="GM106" s="367"/>
      <c r="GN106" s="367"/>
      <c r="GO106" s="367"/>
      <c r="GP106" s="367"/>
      <c r="GQ106" s="367"/>
      <c r="GR106" s="367"/>
      <c r="GS106" s="367"/>
      <c r="GT106" s="367"/>
      <c r="GU106" s="367"/>
      <c r="GV106" s="367"/>
      <c r="GW106" s="367"/>
      <c r="GX106" s="367"/>
      <c r="GY106" s="367"/>
      <c r="GZ106" s="367"/>
      <c r="HA106" s="367"/>
      <c r="HB106" s="367"/>
      <c r="HC106" s="367"/>
      <c r="HD106" s="367"/>
      <c r="HE106" s="367"/>
      <c r="HF106" s="367"/>
      <c r="HG106" s="367"/>
      <c r="HH106" s="367"/>
      <c r="HI106" s="367"/>
      <c r="HJ106" s="367"/>
      <c r="HK106" s="367"/>
      <c r="HL106" s="367"/>
      <c r="HM106" s="367"/>
      <c r="HN106" s="367"/>
      <c r="HO106" s="367"/>
      <c r="HP106" s="367"/>
      <c r="HQ106" s="367"/>
      <c r="HR106" s="367"/>
      <c r="HS106" s="367"/>
      <c r="HT106" s="367"/>
      <c r="HU106" s="367"/>
      <c r="HV106" s="367"/>
      <c r="HW106" s="367"/>
      <c r="HX106" s="367"/>
      <c r="HY106" s="367"/>
      <c r="HZ106" s="367"/>
      <c r="IA106" s="367"/>
      <c r="IB106" s="367"/>
      <c r="IC106" s="367"/>
      <c r="ID106" s="367"/>
      <c r="IE106" s="367"/>
      <c r="IF106" s="367"/>
      <c r="IG106" s="367"/>
      <c r="IH106" s="367"/>
      <c r="II106" s="367"/>
      <c r="IJ106" s="367"/>
      <c r="IK106" s="367"/>
      <c r="IL106" s="367"/>
      <c r="IM106" s="367"/>
      <c r="IN106" s="367"/>
      <c r="IO106" s="367"/>
      <c r="IP106" s="367"/>
      <c r="IQ106" s="367"/>
      <c r="IR106" s="367"/>
      <c r="IS106" s="367"/>
      <c r="IT106" s="367"/>
      <c r="IU106" s="367"/>
      <c r="IV106" s="367"/>
      <c r="IW106" s="367"/>
      <c r="IX106" s="367"/>
      <c r="IY106" s="367"/>
      <c r="IZ106" s="367"/>
      <c r="JA106" s="367"/>
      <c r="JB106" s="367"/>
      <c r="JC106" s="367"/>
      <c r="JD106" s="367"/>
      <c r="JE106" s="367"/>
      <c r="JF106" s="367"/>
      <c r="JG106" s="367"/>
      <c r="JH106" s="367"/>
      <c r="JI106" s="367"/>
      <c r="JJ106" s="367"/>
      <c r="JK106" s="367"/>
      <c r="JL106" s="367"/>
      <c r="JM106" s="367"/>
      <c r="JN106" s="367"/>
      <c r="JO106" s="367"/>
      <c r="JP106" s="367"/>
      <c r="JQ106" s="367"/>
      <c r="JR106" s="367"/>
      <c r="JS106" s="367"/>
      <c r="JT106" s="367"/>
      <c r="JU106" s="367"/>
      <c r="JV106" s="367"/>
      <c r="JW106" s="367"/>
      <c r="JX106" s="367"/>
      <c r="JY106" s="367"/>
      <c r="JZ106" s="367"/>
      <c r="KA106" s="367"/>
      <c r="KB106" s="367"/>
      <c r="KC106" s="367"/>
      <c r="KD106" s="367"/>
      <c r="KE106" s="367"/>
      <c r="KF106" s="367"/>
      <c r="KG106" s="367"/>
      <c r="KH106" s="367"/>
      <c r="KI106" s="367"/>
      <c r="KJ106" s="367"/>
      <c r="KK106" s="367"/>
      <c r="KL106" s="367"/>
      <c r="KM106" s="367"/>
      <c r="KN106" s="367"/>
      <c r="KO106" s="367"/>
      <c r="KP106" s="367"/>
      <c r="KQ106" s="367"/>
      <c r="KR106" s="367"/>
      <c r="KS106" s="367"/>
      <c r="KT106" s="367"/>
      <c r="KU106" s="367"/>
      <c r="KV106" s="367"/>
      <c r="KW106" s="367"/>
      <c r="KX106" s="367"/>
      <c r="KY106" s="367"/>
      <c r="KZ106" s="367"/>
      <c r="LA106" s="367"/>
      <c r="LB106" s="367"/>
      <c r="LC106" s="367"/>
      <c r="LD106" s="367"/>
      <c r="LE106" s="367"/>
      <c r="LF106" s="367"/>
      <c r="LG106" s="367"/>
      <c r="LH106" s="367"/>
      <c r="LI106" s="367"/>
      <c r="LJ106" s="367"/>
      <c r="LK106" s="367"/>
      <c r="LL106" s="367"/>
      <c r="LM106" s="367"/>
      <c r="LN106" s="367"/>
      <c r="LO106" s="367"/>
      <c r="LP106" s="367"/>
      <c r="LQ106" s="367"/>
      <c r="LR106" s="367"/>
      <c r="LS106" s="367"/>
      <c r="LT106" s="367"/>
      <c r="LU106" s="367"/>
      <c r="LV106" s="367"/>
      <c r="LW106" s="367"/>
      <c r="LX106" s="367"/>
      <c r="LY106" s="367"/>
      <c r="LZ106" s="367"/>
      <c r="MA106" s="367"/>
      <c r="MB106" s="367"/>
      <c r="MC106" s="367"/>
      <c r="MD106" s="367"/>
      <c r="ME106" s="367"/>
      <c r="MF106" s="367"/>
      <c r="MG106" s="367"/>
      <c r="MH106" s="367"/>
      <c r="MI106" s="367"/>
      <c r="MJ106" s="367"/>
      <c r="MK106" s="367"/>
      <c r="ML106" s="367"/>
      <c r="MM106" s="367"/>
      <c r="MN106" s="367"/>
      <c r="MO106" s="367"/>
      <c r="MP106" s="367"/>
      <c r="MQ106" s="367"/>
      <c r="MR106" s="367"/>
      <c r="MS106" s="367"/>
      <c r="MT106" s="367"/>
      <c r="MU106" s="367"/>
      <c r="MV106" s="367"/>
      <c r="MW106" s="367"/>
      <c r="MX106" s="367"/>
      <c r="MY106" s="367"/>
      <c r="MZ106" s="367"/>
      <c r="NA106" s="367"/>
      <c r="NB106" s="367"/>
      <c r="NC106" s="367"/>
      <c r="ND106" s="367"/>
      <c r="NE106" s="367"/>
      <c r="NF106" s="367"/>
      <c r="NG106" s="367"/>
      <c r="NH106" s="367"/>
      <c r="NI106" s="367"/>
      <c r="NJ106" s="367"/>
      <c r="NK106" s="367"/>
      <c r="NL106" s="367"/>
      <c r="NM106" s="367"/>
      <c r="NN106" s="367"/>
      <c r="NO106" s="367"/>
      <c r="NP106" s="367"/>
      <c r="NQ106" s="367"/>
      <c r="NR106" s="367"/>
      <c r="NS106" s="367"/>
      <c r="NT106" s="367"/>
      <c r="NU106" s="367"/>
      <c r="NV106" s="367"/>
      <c r="NW106" s="367"/>
      <c r="NX106" s="367"/>
      <c r="NY106" s="367"/>
      <c r="NZ106" s="367"/>
      <c r="OA106" s="367"/>
      <c r="OB106" s="367"/>
      <c r="OC106" s="367"/>
      <c r="OD106" s="367"/>
      <c r="OE106" s="367"/>
      <c r="OF106" s="367"/>
      <c r="OG106" s="367"/>
      <c r="OH106" s="367"/>
      <c r="OI106" s="367"/>
      <c r="OJ106" s="367"/>
      <c r="OK106" s="367"/>
      <c r="OL106" s="367"/>
      <c r="OM106" s="367"/>
      <c r="ON106" s="367"/>
      <c r="OO106" s="367"/>
      <c r="OP106" s="367"/>
      <c r="OQ106" s="367"/>
      <c r="OR106" s="367"/>
      <c r="OS106" s="367"/>
      <c r="OT106" s="367"/>
      <c r="OU106" s="367"/>
      <c r="OV106" s="367"/>
      <c r="OW106" s="367"/>
      <c r="OX106" s="367"/>
      <c r="OY106" s="367"/>
      <c r="OZ106" s="367"/>
      <c r="PA106" s="367"/>
      <c r="PB106" s="367"/>
      <c r="PC106" s="367"/>
      <c r="PD106" s="367"/>
      <c r="PE106" s="367"/>
      <c r="PF106" s="367"/>
      <c r="PG106" s="367"/>
      <c r="PH106" s="367"/>
      <c r="PI106" s="367"/>
      <c r="PJ106" s="367"/>
      <c r="PK106" s="367"/>
      <c r="PL106" s="367"/>
      <c r="PM106" s="367"/>
      <c r="PN106" s="367"/>
      <c r="PO106" s="367"/>
      <c r="PP106" s="367"/>
      <c r="PQ106" s="367"/>
      <c r="PR106" s="367"/>
      <c r="PS106" s="367"/>
      <c r="PT106" s="367"/>
      <c r="PU106" s="367"/>
      <c r="PV106" s="367"/>
      <c r="PW106" s="367"/>
      <c r="PX106" s="367"/>
      <c r="PY106" s="367"/>
      <c r="PZ106" s="367"/>
      <c r="QA106" s="367"/>
      <c r="QB106" s="367"/>
      <c r="QC106" s="367"/>
      <c r="QD106" s="367"/>
      <c r="QE106" s="367"/>
      <c r="QF106" s="367"/>
      <c r="QG106" s="367"/>
      <c r="QH106" s="367"/>
      <c r="QI106" s="367"/>
      <c r="QJ106" s="367"/>
      <c r="QK106" s="367"/>
      <c r="QL106" s="367"/>
      <c r="QM106" s="367"/>
      <c r="QN106" s="367"/>
      <c r="QO106" s="367"/>
      <c r="QP106" s="367"/>
      <c r="QQ106" s="367"/>
      <c r="QR106" s="367"/>
      <c r="QS106" s="367"/>
      <c r="QT106" s="367"/>
      <c r="QU106" s="367"/>
      <c r="QV106" s="367"/>
      <c r="QW106" s="367"/>
      <c r="QX106" s="367"/>
      <c r="QY106" s="367"/>
      <c r="QZ106" s="367"/>
      <c r="RA106" s="367"/>
      <c r="RB106" s="367"/>
      <c r="RC106" s="367"/>
      <c r="RD106" s="367"/>
      <c r="RE106" s="367"/>
      <c r="RF106" s="367"/>
      <c r="RG106" s="367"/>
      <c r="RH106" s="367"/>
      <c r="RI106" s="367"/>
      <c r="RJ106" s="367"/>
      <c r="RK106" s="367"/>
      <c r="RL106" s="367"/>
      <c r="RM106" s="367"/>
      <c r="RN106" s="367"/>
      <c r="RO106" s="367"/>
      <c r="RP106" s="367"/>
      <c r="RQ106" s="367"/>
      <c r="RR106" s="367"/>
      <c r="RS106" s="367"/>
      <c r="RT106" s="367"/>
      <c r="RU106" s="367"/>
      <c r="RV106" s="367"/>
      <c r="RW106" s="367"/>
      <c r="RX106" s="367"/>
      <c r="RY106" s="367"/>
      <c r="RZ106" s="367"/>
      <c r="SA106" s="367"/>
      <c r="SB106" s="367"/>
      <c r="SC106" s="367"/>
      <c r="SD106" s="367"/>
      <c r="SE106" s="367"/>
      <c r="SF106" s="367"/>
      <c r="SG106" s="367"/>
      <c r="SH106" s="367"/>
      <c r="SI106" s="367"/>
      <c r="SJ106" s="367"/>
      <c r="SK106" s="367"/>
      <c r="SL106" s="367"/>
      <c r="SM106" s="367"/>
      <c r="SN106" s="367"/>
      <c r="SO106" s="367"/>
      <c r="SP106" s="367"/>
      <c r="SQ106" s="367"/>
      <c r="SR106" s="367"/>
      <c r="SS106" s="367"/>
      <c r="ST106" s="367"/>
      <c r="SU106" s="367"/>
      <c r="SV106" s="367"/>
      <c r="SW106" s="367"/>
      <c r="SX106" s="367"/>
      <c r="SY106" s="367"/>
      <c r="SZ106" s="367"/>
      <c r="TA106" s="367"/>
      <c r="TB106" s="367"/>
      <c r="TC106" s="367"/>
      <c r="TD106" s="367"/>
      <c r="TE106" s="367"/>
      <c r="TF106" s="367"/>
      <c r="TG106" s="367"/>
      <c r="TH106" s="367"/>
      <c r="TI106" s="367"/>
      <c r="TJ106" s="367"/>
      <c r="TK106" s="367"/>
      <c r="TL106" s="367"/>
      <c r="TM106" s="367"/>
      <c r="TN106" s="367"/>
      <c r="TO106" s="367"/>
      <c r="TP106" s="367"/>
      <c r="TQ106" s="367"/>
      <c r="TR106" s="367"/>
      <c r="TS106" s="367"/>
      <c r="TT106" s="367"/>
      <c r="TU106" s="367"/>
      <c r="TV106" s="367"/>
      <c r="TW106" s="367"/>
      <c r="TX106" s="367"/>
      <c r="TY106" s="367"/>
      <c r="TZ106" s="367"/>
      <c r="UA106" s="367"/>
      <c r="UB106" s="367"/>
      <c r="UC106" s="367"/>
      <c r="UD106" s="367"/>
      <c r="UE106" s="367"/>
      <c r="UF106" s="367"/>
      <c r="UG106" s="367"/>
      <c r="UH106" s="367"/>
      <c r="UI106" s="367"/>
      <c r="UJ106" s="367"/>
      <c r="UK106" s="367"/>
      <c r="UL106" s="367"/>
      <c r="UM106" s="367"/>
      <c r="UN106" s="367"/>
      <c r="UO106" s="367"/>
      <c r="UP106" s="367"/>
      <c r="UQ106" s="367"/>
      <c r="UR106" s="367"/>
      <c r="US106" s="367"/>
      <c r="UT106" s="367"/>
      <c r="UU106" s="367"/>
      <c r="UV106" s="367"/>
      <c r="UW106" s="367"/>
      <c r="UX106" s="367"/>
      <c r="UY106" s="367"/>
      <c r="UZ106" s="367"/>
      <c r="VA106" s="367"/>
      <c r="VB106" s="367"/>
      <c r="VC106" s="367"/>
      <c r="VD106" s="367"/>
      <c r="VE106" s="367"/>
      <c r="VF106" s="367"/>
      <c r="VG106" s="367"/>
      <c r="VH106" s="367"/>
      <c r="VI106" s="367"/>
      <c r="VJ106" s="367"/>
      <c r="VK106" s="367"/>
      <c r="VL106" s="367"/>
      <c r="VM106" s="367"/>
      <c r="VN106" s="367"/>
      <c r="VO106" s="367"/>
      <c r="VP106" s="367"/>
      <c r="VQ106" s="367"/>
      <c r="VR106" s="367"/>
      <c r="VS106" s="367"/>
      <c r="VT106" s="367"/>
      <c r="VU106" s="367"/>
      <c r="VV106" s="367"/>
      <c r="VW106" s="367"/>
      <c r="VX106" s="367"/>
      <c r="VY106" s="367"/>
      <c r="VZ106" s="367"/>
      <c r="WA106" s="367"/>
      <c r="WB106" s="367"/>
      <c r="WC106" s="367"/>
      <c r="WD106" s="367"/>
      <c r="WE106" s="367"/>
      <c r="WF106" s="367"/>
      <c r="WG106" s="367"/>
      <c r="WH106" s="367"/>
      <c r="WI106" s="367"/>
      <c r="WJ106" s="367"/>
      <c r="WK106" s="367"/>
      <c r="WL106" s="367"/>
      <c r="WM106" s="367"/>
      <c r="WN106" s="367"/>
      <c r="WO106" s="367"/>
      <c r="WP106" s="367"/>
      <c r="WQ106" s="367"/>
      <c r="WR106" s="367"/>
      <c r="WS106" s="367"/>
      <c r="WT106" s="367"/>
      <c r="WU106" s="367"/>
      <c r="WV106" s="367"/>
      <c r="WW106" s="367"/>
      <c r="WX106" s="367"/>
      <c r="WY106" s="367"/>
      <c r="WZ106" s="367"/>
      <c r="XA106" s="367"/>
      <c r="XB106" s="367"/>
      <c r="XC106" s="367"/>
      <c r="XD106" s="367"/>
      <c r="XE106" s="367"/>
      <c r="XF106" s="367"/>
      <c r="XG106" s="367"/>
      <c r="XH106" s="367"/>
      <c r="XI106" s="367"/>
      <c r="XJ106" s="367"/>
      <c r="XK106" s="367"/>
      <c r="XL106" s="367"/>
      <c r="XM106" s="367"/>
      <c r="XN106" s="367"/>
      <c r="XO106" s="367"/>
      <c r="XP106" s="367"/>
      <c r="XQ106" s="367"/>
      <c r="XR106" s="367"/>
      <c r="XS106" s="367"/>
      <c r="XT106" s="367"/>
      <c r="XU106" s="367"/>
      <c r="XV106" s="367"/>
      <c r="XW106" s="367"/>
      <c r="XX106" s="367"/>
      <c r="XY106" s="367"/>
      <c r="XZ106" s="367"/>
      <c r="YA106" s="367"/>
      <c r="YB106" s="367"/>
      <c r="YC106" s="367"/>
      <c r="YD106" s="367"/>
      <c r="YE106" s="367"/>
      <c r="YF106" s="367"/>
      <c r="YG106" s="367"/>
      <c r="YH106" s="367"/>
      <c r="YI106" s="367"/>
      <c r="YJ106" s="367"/>
      <c r="YK106" s="367"/>
      <c r="YL106" s="367"/>
      <c r="YM106" s="367"/>
      <c r="YN106" s="367"/>
      <c r="YO106" s="367"/>
      <c r="YP106" s="367"/>
      <c r="YQ106" s="367"/>
      <c r="YR106" s="367"/>
      <c r="YS106" s="367"/>
      <c r="YT106" s="367"/>
      <c r="YU106" s="367"/>
      <c r="YV106" s="367"/>
      <c r="YW106" s="367"/>
      <c r="YX106" s="367"/>
      <c r="YY106" s="367"/>
      <c r="YZ106" s="367"/>
      <c r="ZA106" s="367"/>
      <c r="ZB106" s="367"/>
      <c r="ZC106" s="367"/>
      <c r="ZD106" s="367"/>
      <c r="ZE106" s="367"/>
      <c r="ZF106" s="367"/>
      <c r="ZG106" s="367"/>
      <c r="ZH106" s="367"/>
      <c r="ZI106" s="367"/>
      <c r="ZJ106" s="367"/>
      <c r="ZK106" s="367"/>
      <c r="ZL106" s="367"/>
      <c r="ZM106" s="367"/>
      <c r="ZN106" s="367"/>
      <c r="ZO106" s="367"/>
      <c r="ZP106" s="367"/>
      <c r="ZQ106" s="367"/>
      <c r="ZR106" s="367"/>
      <c r="ZS106" s="367"/>
      <c r="ZT106" s="367"/>
      <c r="ZU106" s="367"/>
      <c r="ZV106" s="367"/>
      <c r="ZW106" s="367"/>
      <c r="ZX106" s="367"/>
      <c r="ZY106" s="367"/>
      <c r="ZZ106" s="367"/>
      <c r="AAA106" s="367"/>
      <c r="AAB106" s="367"/>
      <c r="AAC106" s="367"/>
      <c r="AAD106" s="367"/>
      <c r="AAE106" s="367"/>
      <c r="AAF106" s="367"/>
      <c r="AAG106" s="367"/>
      <c r="AAH106" s="367"/>
      <c r="AAI106" s="367"/>
      <c r="AAJ106" s="367"/>
      <c r="AAK106" s="367"/>
      <c r="AAL106" s="367"/>
      <c r="AAM106" s="367"/>
      <c r="AAN106" s="367"/>
      <c r="AAO106" s="367"/>
      <c r="AAP106" s="367"/>
      <c r="AAQ106" s="367"/>
      <c r="AAR106" s="367"/>
      <c r="AAS106" s="367"/>
      <c r="AAT106" s="367"/>
      <c r="AAU106" s="367"/>
      <c r="AAV106" s="367"/>
      <c r="AAW106" s="367"/>
      <c r="AAX106" s="367"/>
      <c r="AAY106" s="367"/>
      <c r="AAZ106" s="367"/>
      <c r="ABA106" s="367"/>
      <c r="ABB106" s="367"/>
      <c r="ABC106" s="367"/>
      <c r="ABD106" s="367"/>
      <c r="ABE106" s="367"/>
      <c r="ABF106" s="367"/>
      <c r="ABG106" s="367"/>
      <c r="ABH106" s="367"/>
      <c r="ABI106" s="367"/>
      <c r="ABJ106" s="367"/>
      <c r="ABK106" s="367"/>
      <c r="ABL106" s="367"/>
      <c r="ABM106" s="367"/>
      <c r="ABN106" s="367"/>
      <c r="ABO106" s="367"/>
      <c r="ABP106" s="367"/>
      <c r="ABQ106" s="367"/>
      <c r="ABR106" s="367"/>
      <c r="ABS106" s="367"/>
      <c r="ABT106" s="367"/>
      <c r="ABU106" s="367"/>
      <c r="ABV106" s="367"/>
      <c r="ABW106" s="367"/>
      <c r="ABX106" s="367"/>
      <c r="ABY106" s="367"/>
      <c r="ABZ106" s="367"/>
      <c r="ACA106" s="367"/>
      <c r="ACB106" s="367"/>
      <c r="ACC106" s="367"/>
      <c r="ACD106" s="367"/>
      <c r="ACE106" s="367"/>
      <c r="ACF106" s="367"/>
      <c r="ACG106" s="367"/>
      <c r="ACH106" s="367"/>
      <c r="ACI106" s="367"/>
      <c r="ACJ106" s="367"/>
      <c r="ACK106" s="367"/>
      <c r="ACL106" s="367"/>
      <c r="ACM106" s="367"/>
      <c r="ACN106" s="367"/>
      <c r="ACO106" s="367"/>
      <c r="ACP106" s="367"/>
      <c r="ACQ106" s="367"/>
      <c r="ACR106" s="367"/>
      <c r="ACS106" s="367"/>
      <c r="ACT106" s="367"/>
      <c r="ACU106" s="367"/>
      <c r="ACV106" s="367"/>
      <c r="ACW106" s="367"/>
      <c r="ACX106" s="367"/>
      <c r="ACY106" s="367"/>
      <c r="ACZ106" s="367"/>
      <c r="ADA106" s="367"/>
      <c r="ADB106" s="367"/>
      <c r="ADC106" s="367"/>
      <c r="ADD106" s="367"/>
      <c r="ADE106" s="367"/>
      <c r="ADF106" s="367"/>
      <c r="ADG106" s="367"/>
      <c r="ADH106" s="367"/>
      <c r="ADI106" s="367"/>
      <c r="ADJ106" s="367"/>
      <c r="ADK106" s="367"/>
      <c r="ADL106" s="367"/>
      <c r="ADM106" s="367"/>
      <c r="ADN106" s="367"/>
      <c r="ADO106" s="367"/>
      <c r="ADP106" s="367"/>
      <c r="ADQ106" s="367"/>
      <c r="ADR106" s="367"/>
      <c r="ADS106" s="367"/>
      <c r="ADT106" s="367"/>
      <c r="ADU106" s="367"/>
      <c r="ADV106" s="367"/>
      <c r="ADW106" s="367"/>
      <c r="ADX106" s="367"/>
      <c r="ADY106" s="367"/>
      <c r="ADZ106" s="367"/>
      <c r="AEA106" s="367"/>
      <c r="AEB106" s="367"/>
      <c r="AEC106" s="367"/>
      <c r="AED106" s="367"/>
      <c r="AEE106" s="367"/>
      <c r="AEF106" s="367"/>
      <c r="AEG106" s="367"/>
      <c r="AEH106" s="367"/>
      <c r="AEI106" s="367"/>
      <c r="AEJ106" s="367"/>
      <c r="AEK106" s="367"/>
      <c r="AEL106" s="367"/>
      <c r="AEM106" s="367"/>
      <c r="AEN106" s="367"/>
      <c r="AEO106" s="367"/>
      <c r="AEP106" s="367"/>
      <c r="AEQ106" s="367"/>
      <c r="AER106" s="367"/>
      <c r="AES106" s="367"/>
      <c r="AET106" s="367"/>
      <c r="AEU106" s="367"/>
      <c r="AEV106" s="367"/>
      <c r="AEW106" s="367"/>
      <c r="AEX106" s="367"/>
      <c r="AEY106" s="367"/>
      <c r="AEZ106" s="367"/>
      <c r="AFA106" s="367"/>
      <c r="AFB106" s="367"/>
      <c r="AFC106" s="367"/>
      <c r="AFD106" s="367"/>
      <c r="AFE106" s="367"/>
      <c r="AFF106" s="367"/>
      <c r="AFG106" s="367"/>
      <c r="AFH106" s="367"/>
      <c r="AFI106" s="367"/>
      <c r="AFJ106" s="367"/>
      <c r="AFK106" s="367"/>
      <c r="AFL106" s="367"/>
      <c r="AFM106" s="367"/>
      <c r="AFN106" s="367"/>
      <c r="AFO106" s="367"/>
      <c r="AFP106" s="367"/>
      <c r="AFQ106" s="367"/>
      <c r="AFR106" s="367"/>
      <c r="AFS106" s="367"/>
      <c r="AFT106" s="367"/>
      <c r="AFU106" s="367"/>
      <c r="AFV106" s="367"/>
      <c r="AFW106" s="367"/>
      <c r="AFX106" s="367"/>
      <c r="AFY106" s="367"/>
      <c r="AFZ106" s="367"/>
      <c r="AGA106" s="367"/>
      <c r="AGB106" s="367"/>
      <c r="AGC106" s="367"/>
      <c r="AGD106" s="367"/>
      <c r="AGE106" s="367"/>
      <c r="AGF106" s="367"/>
      <c r="AGG106" s="367"/>
      <c r="AGH106" s="367"/>
      <c r="AGI106" s="367"/>
      <c r="AGJ106" s="367"/>
      <c r="AGK106" s="367"/>
      <c r="AGL106" s="367"/>
      <c r="AGM106" s="367"/>
      <c r="AGN106" s="367"/>
      <c r="AGO106" s="367"/>
      <c r="AGP106" s="367"/>
      <c r="AGQ106" s="367"/>
      <c r="AGR106" s="367"/>
      <c r="AGS106" s="367"/>
      <c r="AGT106" s="367"/>
      <c r="AGU106" s="367"/>
      <c r="AGV106" s="367"/>
      <c r="AGW106" s="367"/>
      <c r="AGX106" s="367"/>
      <c r="AGY106" s="367"/>
      <c r="AGZ106" s="367"/>
      <c r="AHA106" s="367"/>
      <c r="AHB106" s="367"/>
      <c r="AHC106" s="367"/>
      <c r="AHD106" s="367"/>
      <c r="AHE106" s="367"/>
      <c r="AHF106" s="367"/>
      <c r="AHG106" s="367"/>
      <c r="AHH106" s="367"/>
      <c r="AHI106" s="367"/>
      <c r="AHJ106" s="367"/>
      <c r="AHK106" s="367"/>
      <c r="AHL106" s="367"/>
      <c r="AHM106" s="367"/>
      <c r="AHN106" s="367"/>
      <c r="AHO106" s="367"/>
      <c r="AHP106" s="367"/>
      <c r="AHQ106" s="367"/>
      <c r="AHR106" s="367"/>
      <c r="AHS106" s="367"/>
      <c r="AHT106" s="367"/>
      <c r="AHU106" s="367"/>
      <c r="AHV106" s="367"/>
      <c r="AHW106" s="367"/>
      <c r="AHX106" s="367"/>
      <c r="AHY106" s="367"/>
      <c r="AHZ106" s="367"/>
      <c r="AIA106" s="367"/>
      <c r="AIB106" s="367"/>
      <c r="AIC106" s="367"/>
      <c r="AID106" s="367"/>
      <c r="AIE106" s="367"/>
      <c r="AIF106" s="367"/>
      <c r="AIG106" s="367"/>
      <c r="AIH106" s="367"/>
      <c r="AII106" s="367"/>
      <c r="AIJ106" s="367"/>
      <c r="AIK106" s="367"/>
      <c r="AIL106" s="367"/>
      <c r="AIM106" s="367"/>
      <c r="AIN106" s="367"/>
      <c r="AIO106" s="367"/>
      <c r="AIP106" s="367"/>
      <c r="AIQ106" s="367"/>
      <c r="AIR106" s="367"/>
      <c r="AIS106" s="367"/>
      <c r="AIT106" s="367"/>
      <c r="AIU106" s="367"/>
      <c r="AIV106" s="367"/>
      <c r="AIW106" s="367"/>
      <c r="AIX106" s="367"/>
      <c r="AIY106" s="367"/>
      <c r="AIZ106" s="367"/>
      <c r="AJA106" s="367"/>
      <c r="AJB106" s="367"/>
      <c r="AJC106" s="367"/>
      <c r="AJD106" s="367"/>
      <c r="AJE106" s="367"/>
      <c r="AJF106" s="367"/>
      <c r="AJG106" s="367"/>
      <c r="AJH106" s="367"/>
      <c r="AJI106" s="367"/>
      <c r="AJJ106" s="367"/>
      <c r="AJK106" s="367"/>
      <c r="AJL106" s="367"/>
      <c r="AJM106" s="367"/>
      <c r="AJN106" s="367"/>
      <c r="AJO106" s="367"/>
      <c r="AJP106" s="367"/>
      <c r="AJQ106" s="367"/>
      <c r="AJR106" s="367"/>
      <c r="AJS106" s="367"/>
      <c r="AJT106" s="367"/>
      <c r="AJU106" s="367"/>
      <c r="AJV106" s="367"/>
      <c r="AJW106" s="367"/>
      <c r="AJX106" s="367"/>
      <c r="AJY106" s="367"/>
      <c r="AJZ106" s="367"/>
      <c r="AKA106" s="367"/>
      <c r="AKB106" s="367"/>
      <c r="AKC106" s="367"/>
      <c r="AKD106" s="367"/>
      <c r="AKE106" s="367"/>
      <c r="AKF106" s="367"/>
      <c r="AKG106" s="367"/>
      <c r="AKH106" s="367"/>
      <c r="AKI106" s="367"/>
      <c r="AKJ106" s="367"/>
      <c r="AKK106" s="367"/>
      <c r="AKL106" s="367"/>
      <c r="AKM106" s="367"/>
      <c r="AKN106" s="367"/>
      <c r="AKO106" s="367"/>
      <c r="AKP106" s="367"/>
      <c r="AKQ106" s="367"/>
      <c r="AKR106" s="367"/>
      <c r="AKS106" s="367"/>
      <c r="AKT106" s="367"/>
      <c r="AKU106" s="367"/>
      <c r="AKV106" s="367"/>
      <c r="AKW106" s="367"/>
      <c r="AKX106" s="367"/>
      <c r="AKY106" s="367"/>
      <c r="AKZ106" s="367"/>
      <c r="ALA106" s="367"/>
      <c r="ALB106" s="367"/>
      <c r="ALC106" s="367"/>
      <c r="ALD106" s="367"/>
      <c r="ALE106" s="367"/>
      <c r="ALF106" s="367"/>
      <c r="ALG106" s="367"/>
      <c r="ALH106" s="367"/>
      <c r="ALI106" s="367"/>
      <c r="ALJ106" s="367"/>
      <c r="ALK106" s="367"/>
      <c r="ALL106" s="367"/>
      <c r="ALM106" s="367"/>
      <c r="ALN106" s="367"/>
      <c r="ALO106" s="367"/>
      <c r="ALP106" s="367"/>
      <c r="ALQ106" s="367"/>
      <c r="ALR106" s="367"/>
      <c r="ALS106" s="367"/>
      <c r="ALT106" s="367"/>
      <c r="ALU106" s="367"/>
      <c r="ALV106" s="367"/>
      <c r="ALW106" s="367"/>
      <c r="ALX106" s="367"/>
      <c r="ALY106" s="367"/>
      <c r="ALZ106" s="367"/>
      <c r="AMA106" s="367"/>
      <c r="AMB106" s="367"/>
      <c r="AMC106" s="367"/>
      <c r="AMD106" s="367"/>
      <c r="AME106" s="367"/>
      <c r="AMF106" s="367"/>
      <c r="AMG106" s="367"/>
      <c r="AMH106" s="367"/>
      <c r="AMI106" s="367"/>
      <c r="AMJ106" s="367"/>
      <c r="AMK106" s="367"/>
      <c r="AML106" s="367"/>
      <c r="AMM106" s="367"/>
      <c r="AMN106" s="367"/>
      <c r="AMO106" s="367"/>
      <c r="AMP106" s="367"/>
      <c r="AMQ106" s="367"/>
      <c r="AMR106" s="367"/>
      <c r="AMS106" s="367"/>
      <c r="AMT106" s="367"/>
      <c r="AMU106" s="367"/>
      <c r="AMV106" s="367"/>
      <c r="AMW106" s="367"/>
      <c r="AMX106" s="367"/>
      <c r="AMY106" s="367"/>
      <c r="AMZ106" s="367"/>
      <c r="ANA106" s="367"/>
      <c r="ANB106" s="367"/>
      <c r="ANC106" s="367"/>
      <c r="AND106" s="367"/>
      <c r="ANE106" s="367"/>
      <c r="ANF106" s="367"/>
      <c r="ANG106" s="367"/>
      <c r="ANH106" s="367"/>
      <c r="ANI106" s="367"/>
      <c r="ANJ106" s="367"/>
      <c r="ANK106" s="367"/>
      <c r="ANL106" s="367"/>
      <c r="ANM106" s="367"/>
      <c r="ANN106" s="367"/>
      <c r="ANO106" s="367"/>
      <c r="ANP106" s="367"/>
      <c r="ANQ106" s="367"/>
      <c r="ANR106" s="367"/>
      <c r="ANS106" s="367"/>
      <c r="ANT106" s="367"/>
      <c r="ANU106" s="367"/>
      <c r="ANV106" s="367"/>
      <c r="ANW106" s="367"/>
      <c r="ANX106" s="367"/>
      <c r="ANY106" s="367"/>
      <c r="ANZ106" s="367"/>
      <c r="AOA106" s="367"/>
      <c r="AOB106" s="367"/>
      <c r="AOC106" s="367"/>
      <c r="AOD106" s="367"/>
      <c r="AOE106" s="367"/>
      <c r="AOF106" s="367"/>
      <c r="AOG106" s="367"/>
      <c r="AOH106" s="367"/>
      <c r="AOI106" s="367"/>
      <c r="AOJ106" s="367"/>
      <c r="AOK106" s="367"/>
      <c r="AOL106" s="367"/>
      <c r="AOM106" s="367"/>
      <c r="AON106" s="367"/>
      <c r="AOO106" s="367"/>
      <c r="AOP106" s="367"/>
      <c r="AOQ106" s="367"/>
      <c r="AOR106" s="367"/>
      <c r="AOS106" s="367"/>
      <c r="AOT106" s="367"/>
      <c r="AOU106" s="367"/>
      <c r="AOV106" s="367"/>
      <c r="AOW106" s="367"/>
      <c r="AOX106" s="367"/>
      <c r="AOY106" s="367"/>
      <c r="AOZ106" s="367"/>
      <c r="APA106" s="367"/>
      <c r="APB106" s="367"/>
      <c r="APC106" s="367"/>
      <c r="APD106" s="367"/>
      <c r="APE106" s="367"/>
      <c r="APF106" s="367"/>
      <c r="APG106" s="367"/>
      <c r="APH106" s="367"/>
      <c r="API106" s="367"/>
      <c r="APJ106" s="367"/>
      <c r="APK106" s="367"/>
      <c r="APL106" s="367"/>
      <c r="APM106" s="367"/>
      <c r="APN106" s="367"/>
      <c r="APO106" s="367"/>
      <c r="APP106" s="367"/>
      <c r="APQ106" s="367"/>
      <c r="APR106" s="367"/>
      <c r="APS106" s="367"/>
      <c r="APT106" s="367"/>
      <c r="APU106" s="367"/>
      <c r="APV106" s="367"/>
      <c r="APW106" s="367"/>
      <c r="APX106" s="367"/>
      <c r="APY106" s="367"/>
      <c r="APZ106" s="367"/>
      <c r="AQA106" s="367"/>
      <c r="AQB106" s="367"/>
      <c r="AQC106" s="367"/>
      <c r="AQD106" s="367"/>
      <c r="AQE106" s="367"/>
      <c r="AQF106" s="367"/>
      <c r="AQG106" s="367"/>
      <c r="AQH106" s="367"/>
      <c r="AQI106" s="367"/>
      <c r="AQJ106" s="367"/>
      <c r="AQK106" s="367"/>
      <c r="AQL106" s="367"/>
      <c r="AQM106" s="367"/>
      <c r="AQN106" s="367"/>
      <c r="AQO106" s="367"/>
      <c r="AQP106" s="367"/>
      <c r="AQQ106" s="367"/>
      <c r="AQR106" s="367"/>
      <c r="AQS106" s="367"/>
      <c r="AQT106" s="367"/>
      <c r="AQU106" s="367"/>
      <c r="AQV106" s="367"/>
      <c r="AQW106" s="367"/>
      <c r="AQX106" s="367"/>
      <c r="AQY106" s="367"/>
      <c r="AQZ106" s="367"/>
      <c r="ARA106" s="367"/>
      <c r="ARB106" s="367"/>
      <c r="ARC106" s="367"/>
      <c r="ARD106" s="367"/>
      <c r="ARE106" s="367"/>
      <c r="ARF106" s="367"/>
      <c r="ARG106" s="367"/>
      <c r="ARH106" s="367"/>
      <c r="ARI106" s="367"/>
      <c r="ARJ106" s="367"/>
      <c r="ARK106" s="367"/>
      <c r="ARL106" s="367"/>
      <c r="ARM106" s="367"/>
      <c r="ARN106" s="367"/>
      <c r="ARO106" s="367"/>
      <c r="ARP106" s="367"/>
      <c r="ARQ106" s="367"/>
      <c r="ARR106" s="367"/>
      <c r="ARS106" s="367"/>
      <c r="ART106" s="367"/>
      <c r="ARU106" s="367"/>
      <c r="ARV106" s="367"/>
      <c r="ARW106" s="367"/>
      <c r="ARX106" s="367"/>
      <c r="ARY106" s="367"/>
      <c r="ARZ106" s="367"/>
      <c r="ASA106" s="367"/>
      <c r="ASB106" s="367"/>
      <c r="ASC106" s="367"/>
      <c r="ASD106" s="367"/>
      <c r="ASE106" s="367"/>
      <c r="ASF106" s="367"/>
      <c r="ASG106" s="367"/>
      <c r="ASH106" s="367"/>
      <c r="ASI106" s="367"/>
      <c r="ASJ106" s="367"/>
      <c r="ASK106" s="367"/>
      <c r="ASL106" s="367"/>
      <c r="ASM106" s="367"/>
      <c r="ASN106" s="367"/>
      <c r="ASO106" s="367"/>
      <c r="ASP106" s="367"/>
      <c r="ASQ106" s="367"/>
      <c r="ASR106" s="367"/>
      <c r="ASS106" s="367"/>
      <c r="AST106" s="367"/>
      <c r="ASU106" s="367"/>
      <c r="ASV106" s="367"/>
      <c r="ASW106" s="367"/>
      <c r="ASX106" s="367"/>
      <c r="ASY106" s="367"/>
      <c r="ASZ106" s="367"/>
      <c r="ATA106" s="367"/>
      <c r="ATB106" s="367"/>
      <c r="ATC106" s="367"/>
      <c r="ATD106" s="367"/>
    </row>
    <row r="107" spans="1:1200" s="366" customFormat="1">
      <c r="A107" s="363">
        <v>9</v>
      </c>
      <c r="B107" s="363">
        <v>1</v>
      </c>
      <c r="C107" s="364" t="s">
        <v>1558</v>
      </c>
      <c r="D107" s="363">
        <v>2004</v>
      </c>
      <c r="E107" s="365" t="s">
        <v>1534</v>
      </c>
      <c r="F107" s="363" t="s">
        <v>1049</v>
      </c>
      <c r="G107" s="364"/>
      <c r="H107" s="364"/>
      <c r="I107" s="364"/>
      <c r="J107" s="364"/>
      <c r="K107" s="366" t="s">
        <v>1557</v>
      </c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  <c r="AP107" s="367"/>
      <c r="AQ107" s="367"/>
      <c r="AR107" s="367"/>
      <c r="AS107" s="367"/>
      <c r="AT107" s="367"/>
      <c r="AU107" s="367"/>
      <c r="AV107" s="367"/>
      <c r="AW107" s="367"/>
      <c r="AX107" s="367"/>
      <c r="AY107" s="367"/>
      <c r="AZ107" s="367"/>
      <c r="BA107" s="367"/>
      <c r="BB107" s="367"/>
      <c r="BC107" s="367"/>
      <c r="BD107" s="367"/>
      <c r="BE107" s="367"/>
      <c r="BF107" s="367"/>
      <c r="BG107" s="367"/>
      <c r="BH107" s="367"/>
      <c r="BI107" s="367"/>
      <c r="BJ107" s="367"/>
      <c r="BK107" s="367"/>
      <c r="BL107" s="367"/>
      <c r="BM107" s="367"/>
      <c r="BN107" s="367"/>
      <c r="BO107" s="367"/>
      <c r="BP107" s="367"/>
      <c r="BQ107" s="367"/>
      <c r="BR107" s="367"/>
      <c r="BS107" s="367"/>
      <c r="BT107" s="367"/>
      <c r="BU107" s="367"/>
      <c r="BV107" s="367"/>
      <c r="BW107" s="367"/>
      <c r="BX107" s="367"/>
      <c r="BY107" s="367"/>
      <c r="BZ107" s="367"/>
      <c r="CA107" s="367"/>
      <c r="CB107" s="367"/>
      <c r="CC107" s="367"/>
      <c r="CD107" s="367"/>
      <c r="CE107" s="367"/>
      <c r="CF107" s="367"/>
      <c r="CG107" s="367"/>
      <c r="CH107" s="367"/>
      <c r="CI107" s="367"/>
      <c r="CJ107" s="367"/>
      <c r="CK107" s="367"/>
      <c r="CL107" s="367"/>
      <c r="CM107" s="367"/>
      <c r="CN107" s="367"/>
      <c r="CO107" s="367"/>
      <c r="CP107" s="367"/>
      <c r="CQ107" s="367"/>
      <c r="CR107" s="367"/>
      <c r="CS107" s="367"/>
      <c r="CT107" s="367"/>
      <c r="CU107" s="367"/>
      <c r="CV107" s="367"/>
      <c r="CW107" s="367"/>
      <c r="CX107" s="367"/>
      <c r="CY107" s="367"/>
      <c r="CZ107" s="367"/>
      <c r="DA107" s="367"/>
      <c r="DB107" s="367"/>
      <c r="DC107" s="367"/>
      <c r="DD107" s="367"/>
      <c r="DE107" s="367"/>
      <c r="DF107" s="367"/>
      <c r="DG107" s="367"/>
      <c r="DH107" s="367"/>
      <c r="DI107" s="367"/>
      <c r="DJ107" s="367"/>
      <c r="DK107" s="367"/>
      <c r="DL107" s="367"/>
      <c r="DM107" s="367"/>
      <c r="DN107" s="367"/>
      <c r="DO107" s="367"/>
      <c r="DP107" s="367"/>
      <c r="DQ107" s="367"/>
      <c r="DR107" s="367"/>
      <c r="DS107" s="367"/>
      <c r="DT107" s="367"/>
      <c r="DU107" s="367"/>
      <c r="DV107" s="367"/>
      <c r="DW107" s="367"/>
      <c r="DX107" s="367"/>
      <c r="DY107" s="367"/>
      <c r="DZ107" s="367"/>
      <c r="EA107" s="367"/>
      <c r="EB107" s="367"/>
      <c r="EC107" s="367"/>
      <c r="ED107" s="367"/>
      <c r="EE107" s="367"/>
      <c r="EF107" s="367"/>
      <c r="EG107" s="367"/>
      <c r="EH107" s="367"/>
      <c r="EI107" s="367"/>
      <c r="EJ107" s="367"/>
      <c r="EK107" s="367"/>
      <c r="EL107" s="367"/>
      <c r="EM107" s="367"/>
      <c r="EN107" s="367"/>
      <c r="EO107" s="367"/>
      <c r="EP107" s="367"/>
      <c r="EQ107" s="367"/>
      <c r="ER107" s="367"/>
      <c r="ES107" s="367"/>
      <c r="ET107" s="367"/>
      <c r="EU107" s="367"/>
      <c r="EV107" s="367"/>
      <c r="EW107" s="367"/>
      <c r="EX107" s="367"/>
      <c r="EY107" s="367"/>
      <c r="EZ107" s="367"/>
      <c r="FA107" s="367"/>
      <c r="FB107" s="367"/>
      <c r="FC107" s="367"/>
      <c r="FD107" s="367"/>
      <c r="FE107" s="367"/>
      <c r="FF107" s="367"/>
      <c r="FG107" s="367"/>
      <c r="FH107" s="367"/>
      <c r="FI107" s="367"/>
      <c r="FJ107" s="367"/>
      <c r="FK107" s="367"/>
      <c r="FL107" s="367"/>
      <c r="FM107" s="367"/>
      <c r="FN107" s="367"/>
      <c r="FO107" s="367"/>
      <c r="FP107" s="367"/>
      <c r="FQ107" s="367"/>
      <c r="FR107" s="367"/>
      <c r="FS107" s="367"/>
      <c r="FT107" s="367"/>
      <c r="FU107" s="367"/>
      <c r="FV107" s="367"/>
      <c r="FW107" s="367"/>
      <c r="FX107" s="367"/>
      <c r="FY107" s="367"/>
      <c r="FZ107" s="367"/>
      <c r="GA107" s="367"/>
      <c r="GB107" s="367"/>
      <c r="GC107" s="367"/>
      <c r="GD107" s="367"/>
      <c r="GE107" s="367"/>
      <c r="GF107" s="367"/>
      <c r="GG107" s="367"/>
      <c r="GH107" s="367"/>
      <c r="GI107" s="367"/>
      <c r="GJ107" s="367"/>
      <c r="GK107" s="367"/>
      <c r="GL107" s="367"/>
      <c r="GM107" s="367"/>
      <c r="GN107" s="367"/>
      <c r="GO107" s="367"/>
      <c r="GP107" s="367"/>
      <c r="GQ107" s="367"/>
      <c r="GR107" s="367"/>
      <c r="GS107" s="367"/>
      <c r="GT107" s="367"/>
      <c r="GU107" s="367"/>
      <c r="GV107" s="367"/>
      <c r="GW107" s="367"/>
      <c r="GX107" s="367"/>
      <c r="GY107" s="367"/>
      <c r="GZ107" s="367"/>
      <c r="HA107" s="367"/>
      <c r="HB107" s="367"/>
      <c r="HC107" s="367"/>
      <c r="HD107" s="367"/>
      <c r="HE107" s="367"/>
      <c r="HF107" s="367"/>
      <c r="HG107" s="367"/>
      <c r="HH107" s="367"/>
      <c r="HI107" s="367"/>
      <c r="HJ107" s="367"/>
      <c r="HK107" s="367"/>
      <c r="HL107" s="367"/>
      <c r="HM107" s="367"/>
      <c r="HN107" s="367"/>
      <c r="HO107" s="367"/>
      <c r="HP107" s="367"/>
      <c r="HQ107" s="367"/>
      <c r="HR107" s="367"/>
      <c r="HS107" s="367"/>
      <c r="HT107" s="367"/>
      <c r="HU107" s="367"/>
      <c r="HV107" s="367"/>
      <c r="HW107" s="367"/>
      <c r="HX107" s="367"/>
      <c r="HY107" s="367"/>
      <c r="HZ107" s="367"/>
      <c r="IA107" s="367"/>
      <c r="IB107" s="367"/>
      <c r="IC107" s="367"/>
      <c r="ID107" s="367"/>
      <c r="IE107" s="367"/>
      <c r="IF107" s="367"/>
      <c r="IG107" s="367"/>
      <c r="IH107" s="367"/>
      <c r="II107" s="367"/>
      <c r="IJ107" s="367"/>
      <c r="IK107" s="367"/>
      <c r="IL107" s="367"/>
      <c r="IM107" s="367"/>
      <c r="IN107" s="367"/>
      <c r="IO107" s="367"/>
      <c r="IP107" s="367"/>
      <c r="IQ107" s="367"/>
      <c r="IR107" s="367"/>
      <c r="IS107" s="367"/>
      <c r="IT107" s="367"/>
      <c r="IU107" s="367"/>
      <c r="IV107" s="367"/>
      <c r="IW107" s="367"/>
      <c r="IX107" s="367"/>
      <c r="IY107" s="367"/>
      <c r="IZ107" s="367"/>
      <c r="JA107" s="367"/>
      <c r="JB107" s="367"/>
      <c r="JC107" s="367"/>
      <c r="JD107" s="367"/>
      <c r="JE107" s="367"/>
      <c r="JF107" s="367"/>
      <c r="JG107" s="367"/>
      <c r="JH107" s="367"/>
      <c r="JI107" s="367"/>
      <c r="JJ107" s="367"/>
      <c r="JK107" s="367"/>
      <c r="JL107" s="367"/>
      <c r="JM107" s="367"/>
      <c r="JN107" s="367"/>
      <c r="JO107" s="367"/>
      <c r="JP107" s="367"/>
      <c r="JQ107" s="367"/>
      <c r="JR107" s="367"/>
      <c r="JS107" s="367"/>
      <c r="JT107" s="367"/>
      <c r="JU107" s="367"/>
      <c r="JV107" s="367"/>
      <c r="JW107" s="367"/>
      <c r="JX107" s="367"/>
      <c r="JY107" s="367"/>
      <c r="JZ107" s="367"/>
      <c r="KA107" s="367"/>
      <c r="KB107" s="367"/>
      <c r="KC107" s="367"/>
      <c r="KD107" s="367"/>
      <c r="KE107" s="367"/>
      <c r="KF107" s="367"/>
      <c r="KG107" s="367"/>
      <c r="KH107" s="367"/>
      <c r="KI107" s="367"/>
      <c r="KJ107" s="367"/>
      <c r="KK107" s="367"/>
      <c r="KL107" s="367"/>
      <c r="KM107" s="367"/>
      <c r="KN107" s="367"/>
      <c r="KO107" s="367"/>
      <c r="KP107" s="367"/>
      <c r="KQ107" s="367"/>
      <c r="KR107" s="367"/>
      <c r="KS107" s="367"/>
      <c r="KT107" s="367"/>
      <c r="KU107" s="367"/>
      <c r="KV107" s="367"/>
      <c r="KW107" s="367"/>
      <c r="KX107" s="367"/>
      <c r="KY107" s="367"/>
      <c r="KZ107" s="367"/>
      <c r="LA107" s="367"/>
      <c r="LB107" s="367"/>
      <c r="LC107" s="367"/>
      <c r="LD107" s="367"/>
      <c r="LE107" s="367"/>
      <c r="LF107" s="367"/>
      <c r="LG107" s="367"/>
      <c r="LH107" s="367"/>
      <c r="LI107" s="367"/>
      <c r="LJ107" s="367"/>
      <c r="LK107" s="367"/>
      <c r="LL107" s="367"/>
      <c r="LM107" s="367"/>
      <c r="LN107" s="367"/>
      <c r="LO107" s="367"/>
      <c r="LP107" s="367"/>
      <c r="LQ107" s="367"/>
      <c r="LR107" s="367"/>
      <c r="LS107" s="367"/>
      <c r="LT107" s="367"/>
      <c r="LU107" s="367"/>
      <c r="LV107" s="367"/>
      <c r="LW107" s="367"/>
      <c r="LX107" s="367"/>
      <c r="LY107" s="367"/>
      <c r="LZ107" s="367"/>
      <c r="MA107" s="367"/>
      <c r="MB107" s="367"/>
      <c r="MC107" s="367"/>
      <c r="MD107" s="367"/>
      <c r="ME107" s="367"/>
      <c r="MF107" s="367"/>
      <c r="MG107" s="367"/>
      <c r="MH107" s="367"/>
      <c r="MI107" s="367"/>
      <c r="MJ107" s="367"/>
      <c r="MK107" s="367"/>
      <c r="ML107" s="367"/>
      <c r="MM107" s="367"/>
      <c r="MN107" s="367"/>
      <c r="MO107" s="367"/>
      <c r="MP107" s="367"/>
      <c r="MQ107" s="367"/>
      <c r="MR107" s="367"/>
      <c r="MS107" s="367"/>
      <c r="MT107" s="367"/>
      <c r="MU107" s="367"/>
      <c r="MV107" s="367"/>
      <c r="MW107" s="367"/>
      <c r="MX107" s="367"/>
      <c r="MY107" s="367"/>
      <c r="MZ107" s="367"/>
      <c r="NA107" s="367"/>
      <c r="NB107" s="367"/>
      <c r="NC107" s="367"/>
      <c r="ND107" s="367"/>
      <c r="NE107" s="367"/>
      <c r="NF107" s="367"/>
      <c r="NG107" s="367"/>
      <c r="NH107" s="367"/>
      <c r="NI107" s="367"/>
      <c r="NJ107" s="367"/>
      <c r="NK107" s="367"/>
      <c r="NL107" s="367"/>
      <c r="NM107" s="367"/>
      <c r="NN107" s="367"/>
      <c r="NO107" s="367"/>
      <c r="NP107" s="367"/>
      <c r="NQ107" s="367"/>
      <c r="NR107" s="367"/>
      <c r="NS107" s="367"/>
      <c r="NT107" s="367"/>
      <c r="NU107" s="367"/>
      <c r="NV107" s="367"/>
      <c r="NW107" s="367"/>
      <c r="NX107" s="367"/>
      <c r="NY107" s="367"/>
      <c r="NZ107" s="367"/>
      <c r="OA107" s="367"/>
      <c r="OB107" s="367"/>
      <c r="OC107" s="367"/>
      <c r="OD107" s="367"/>
      <c r="OE107" s="367"/>
      <c r="OF107" s="367"/>
      <c r="OG107" s="367"/>
      <c r="OH107" s="367"/>
      <c r="OI107" s="367"/>
      <c r="OJ107" s="367"/>
      <c r="OK107" s="367"/>
      <c r="OL107" s="367"/>
      <c r="OM107" s="367"/>
      <c r="ON107" s="367"/>
      <c r="OO107" s="367"/>
      <c r="OP107" s="367"/>
      <c r="OQ107" s="367"/>
      <c r="OR107" s="367"/>
      <c r="OS107" s="367"/>
      <c r="OT107" s="367"/>
      <c r="OU107" s="367"/>
      <c r="OV107" s="367"/>
      <c r="OW107" s="367"/>
      <c r="OX107" s="367"/>
      <c r="OY107" s="367"/>
      <c r="OZ107" s="367"/>
      <c r="PA107" s="367"/>
      <c r="PB107" s="367"/>
      <c r="PC107" s="367"/>
      <c r="PD107" s="367"/>
      <c r="PE107" s="367"/>
      <c r="PF107" s="367"/>
      <c r="PG107" s="367"/>
      <c r="PH107" s="367"/>
      <c r="PI107" s="367"/>
      <c r="PJ107" s="367"/>
      <c r="PK107" s="367"/>
      <c r="PL107" s="367"/>
      <c r="PM107" s="367"/>
      <c r="PN107" s="367"/>
      <c r="PO107" s="367"/>
      <c r="PP107" s="367"/>
      <c r="PQ107" s="367"/>
      <c r="PR107" s="367"/>
      <c r="PS107" s="367"/>
      <c r="PT107" s="367"/>
      <c r="PU107" s="367"/>
      <c r="PV107" s="367"/>
      <c r="PW107" s="367"/>
      <c r="PX107" s="367"/>
      <c r="PY107" s="367"/>
      <c r="PZ107" s="367"/>
      <c r="QA107" s="367"/>
      <c r="QB107" s="367"/>
      <c r="QC107" s="367"/>
      <c r="QD107" s="367"/>
      <c r="QE107" s="367"/>
      <c r="QF107" s="367"/>
      <c r="QG107" s="367"/>
      <c r="QH107" s="367"/>
      <c r="QI107" s="367"/>
      <c r="QJ107" s="367"/>
      <c r="QK107" s="367"/>
      <c r="QL107" s="367"/>
      <c r="QM107" s="367"/>
      <c r="QN107" s="367"/>
      <c r="QO107" s="367"/>
      <c r="QP107" s="367"/>
      <c r="QQ107" s="367"/>
      <c r="QR107" s="367"/>
      <c r="QS107" s="367"/>
      <c r="QT107" s="367"/>
      <c r="QU107" s="367"/>
      <c r="QV107" s="367"/>
      <c r="QW107" s="367"/>
      <c r="QX107" s="367"/>
      <c r="QY107" s="367"/>
      <c r="QZ107" s="367"/>
      <c r="RA107" s="367"/>
      <c r="RB107" s="367"/>
      <c r="RC107" s="367"/>
      <c r="RD107" s="367"/>
      <c r="RE107" s="367"/>
      <c r="RF107" s="367"/>
      <c r="RG107" s="367"/>
      <c r="RH107" s="367"/>
      <c r="RI107" s="367"/>
      <c r="RJ107" s="367"/>
      <c r="RK107" s="367"/>
      <c r="RL107" s="367"/>
      <c r="RM107" s="367"/>
      <c r="RN107" s="367"/>
      <c r="RO107" s="367"/>
      <c r="RP107" s="367"/>
      <c r="RQ107" s="367"/>
      <c r="RR107" s="367"/>
      <c r="RS107" s="367"/>
      <c r="RT107" s="367"/>
      <c r="RU107" s="367"/>
      <c r="RV107" s="367"/>
      <c r="RW107" s="367"/>
      <c r="RX107" s="367"/>
      <c r="RY107" s="367"/>
      <c r="RZ107" s="367"/>
      <c r="SA107" s="367"/>
      <c r="SB107" s="367"/>
      <c r="SC107" s="367"/>
      <c r="SD107" s="367"/>
      <c r="SE107" s="367"/>
      <c r="SF107" s="367"/>
      <c r="SG107" s="367"/>
      <c r="SH107" s="367"/>
      <c r="SI107" s="367"/>
      <c r="SJ107" s="367"/>
      <c r="SK107" s="367"/>
      <c r="SL107" s="367"/>
      <c r="SM107" s="367"/>
      <c r="SN107" s="367"/>
      <c r="SO107" s="367"/>
      <c r="SP107" s="367"/>
      <c r="SQ107" s="367"/>
      <c r="SR107" s="367"/>
      <c r="SS107" s="367"/>
      <c r="ST107" s="367"/>
      <c r="SU107" s="367"/>
      <c r="SV107" s="367"/>
      <c r="SW107" s="367"/>
      <c r="SX107" s="367"/>
      <c r="SY107" s="367"/>
      <c r="SZ107" s="367"/>
      <c r="TA107" s="367"/>
      <c r="TB107" s="367"/>
      <c r="TC107" s="367"/>
      <c r="TD107" s="367"/>
      <c r="TE107" s="367"/>
      <c r="TF107" s="367"/>
      <c r="TG107" s="367"/>
      <c r="TH107" s="367"/>
      <c r="TI107" s="367"/>
      <c r="TJ107" s="367"/>
      <c r="TK107" s="367"/>
      <c r="TL107" s="367"/>
      <c r="TM107" s="367"/>
      <c r="TN107" s="367"/>
      <c r="TO107" s="367"/>
      <c r="TP107" s="367"/>
      <c r="TQ107" s="367"/>
      <c r="TR107" s="367"/>
      <c r="TS107" s="367"/>
      <c r="TT107" s="367"/>
      <c r="TU107" s="367"/>
      <c r="TV107" s="367"/>
      <c r="TW107" s="367"/>
      <c r="TX107" s="367"/>
      <c r="TY107" s="367"/>
      <c r="TZ107" s="367"/>
      <c r="UA107" s="367"/>
      <c r="UB107" s="367"/>
      <c r="UC107" s="367"/>
      <c r="UD107" s="367"/>
      <c r="UE107" s="367"/>
      <c r="UF107" s="367"/>
      <c r="UG107" s="367"/>
      <c r="UH107" s="367"/>
      <c r="UI107" s="367"/>
      <c r="UJ107" s="367"/>
      <c r="UK107" s="367"/>
      <c r="UL107" s="367"/>
      <c r="UM107" s="367"/>
      <c r="UN107" s="367"/>
      <c r="UO107" s="367"/>
      <c r="UP107" s="367"/>
      <c r="UQ107" s="367"/>
      <c r="UR107" s="367"/>
      <c r="US107" s="367"/>
      <c r="UT107" s="367"/>
      <c r="UU107" s="367"/>
      <c r="UV107" s="367"/>
      <c r="UW107" s="367"/>
      <c r="UX107" s="367"/>
      <c r="UY107" s="367"/>
      <c r="UZ107" s="367"/>
      <c r="VA107" s="367"/>
      <c r="VB107" s="367"/>
      <c r="VC107" s="367"/>
      <c r="VD107" s="367"/>
      <c r="VE107" s="367"/>
      <c r="VF107" s="367"/>
      <c r="VG107" s="367"/>
      <c r="VH107" s="367"/>
      <c r="VI107" s="367"/>
      <c r="VJ107" s="367"/>
      <c r="VK107" s="367"/>
      <c r="VL107" s="367"/>
      <c r="VM107" s="367"/>
      <c r="VN107" s="367"/>
      <c r="VO107" s="367"/>
      <c r="VP107" s="367"/>
      <c r="VQ107" s="367"/>
      <c r="VR107" s="367"/>
      <c r="VS107" s="367"/>
      <c r="VT107" s="367"/>
      <c r="VU107" s="367"/>
      <c r="VV107" s="367"/>
      <c r="VW107" s="367"/>
      <c r="VX107" s="367"/>
      <c r="VY107" s="367"/>
      <c r="VZ107" s="367"/>
      <c r="WA107" s="367"/>
      <c r="WB107" s="367"/>
      <c r="WC107" s="367"/>
      <c r="WD107" s="367"/>
      <c r="WE107" s="367"/>
      <c r="WF107" s="367"/>
      <c r="WG107" s="367"/>
      <c r="WH107" s="367"/>
      <c r="WI107" s="367"/>
      <c r="WJ107" s="367"/>
      <c r="WK107" s="367"/>
      <c r="WL107" s="367"/>
      <c r="WM107" s="367"/>
      <c r="WN107" s="367"/>
      <c r="WO107" s="367"/>
      <c r="WP107" s="367"/>
      <c r="WQ107" s="367"/>
      <c r="WR107" s="367"/>
      <c r="WS107" s="367"/>
      <c r="WT107" s="367"/>
      <c r="WU107" s="367"/>
      <c r="WV107" s="367"/>
      <c r="WW107" s="367"/>
      <c r="WX107" s="367"/>
      <c r="WY107" s="367"/>
      <c r="WZ107" s="367"/>
      <c r="XA107" s="367"/>
      <c r="XB107" s="367"/>
      <c r="XC107" s="367"/>
      <c r="XD107" s="367"/>
      <c r="XE107" s="367"/>
      <c r="XF107" s="367"/>
      <c r="XG107" s="367"/>
      <c r="XH107" s="367"/>
      <c r="XI107" s="367"/>
      <c r="XJ107" s="367"/>
      <c r="XK107" s="367"/>
      <c r="XL107" s="367"/>
      <c r="XM107" s="367"/>
      <c r="XN107" s="367"/>
      <c r="XO107" s="367"/>
      <c r="XP107" s="367"/>
      <c r="XQ107" s="367"/>
      <c r="XR107" s="367"/>
      <c r="XS107" s="367"/>
      <c r="XT107" s="367"/>
      <c r="XU107" s="367"/>
      <c r="XV107" s="367"/>
      <c r="XW107" s="367"/>
      <c r="XX107" s="367"/>
      <c r="XY107" s="367"/>
      <c r="XZ107" s="367"/>
      <c r="YA107" s="367"/>
      <c r="YB107" s="367"/>
      <c r="YC107" s="367"/>
      <c r="YD107" s="367"/>
      <c r="YE107" s="367"/>
      <c r="YF107" s="367"/>
      <c r="YG107" s="367"/>
      <c r="YH107" s="367"/>
      <c r="YI107" s="367"/>
      <c r="YJ107" s="367"/>
      <c r="YK107" s="367"/>
      <c r="YL107" s="367"/>
      <c r="YM107" s="367"/>
      <c r="YN107" s="367"/>
      <c r="YO107" s="367"/>
      <c r="YP107" s="367"/>
      <c r="YQ107" s="367"/>
      <c r="YR107" s="367"/>
      <c r="YS107" s="367"/>
      <c r="YT107" s="367"/>
      <c r="YU107" s="367"/>
      <c r="YV107" s="367"/>
      <c r="YW107" s="367"/>
      <c r="YX107" s="367"/>
      <c r="YY107" s="367"/>
      <c r="YZ107" s="367"/>
      <c r="ZA107" s="367"/>
      <c r="ZB107" s="367"/>
      <c r="ZC107" s="367"/>
      <c r="ZD107" s="367"/>
      <c r="ZE107" s="367"/>
      <c r="ZF107" s="367"/>
      <c r="ZG107" s="367"/>
      <c r="ZH107" s="367"/>
      <c r="ZI107" s="367"/>
      <c r="ZJ107" s="367"/>
      <c r="ZK107" s="367"/>
      <c r="ZL107" s="367"/>
      <c r="ZM107" s="367"/>
      <c r="ZN107" s="367"/>
      <c r="ZO107" s="367"/>
      <c r="ZP107" s="367"/>
      <c r="ZQ107" s="367"/>
      <c r="ZR107" s="367"/>
      <c r="ZS107" s="367"/>
      <c r="ZT107" s="367"/>
      <c r="ZU107" s="367"/>
      <c r="ZV107" s="367"/>
      <c r="ZW107" s="367"/>
      <c r="ZX107" s="367"/>
      <c r="ZY107" s="367"/>
      <c r="ZZ107" s="367"/>
      <c r="AAA107" s="367"/>
      <c r="AAB107" s="367"/>
      <c r="AAC107" s="367"/>
      <c r="AAD107" s="367"/>
      <c r="AAE107" s="367"/>
      <c r="AAF107" s="367"/>
      <c r="AAG107" s="367"/>
      <c r="AAH107" s="367"/>
      <c r="AAI107" s="367"/>
      <c r="AAJ107" s="367"/>
      <c r="AAK107" s="367"/>
      <c r="AAL107" s="367"/>
      <c r="AAM107" s="367"/>
      <c r="AAN107" s="367"/>
      <c r="AAO107" s="367"/>
      <c r="AAP107" s="367"/>
      <c r="AAQ107" s="367"/>
      <c r="AAR107" s="367"/>
      <c r="AAS107" s="367"/>
      <c r="AAT107" s="367"/>
      <c r="AAU107" s="367"/>
      <c r="AAV107" s="367"/>
      <c r="AAW107" s="367"/>
      <c r="AAX107" s="367"/>
      <c r="AAY107" s="367"/>
      <c r="AAZ107" s="367"/>
      <c r="ABA107" s="367"/>
      <c r="ABB107" s="367"/>
      <c r="ABC107" s="367"/>
      <c r="ABD107" s="367"/>
      <c r="ABE107" s="367"/>
      <c r="ABF107" s="367"/>
      <c r="ABG107" s="367"/>
      <c r="ABH107" s="367"/>
      <c r="ABI107" s="367"/>
      <c r="ABJ107" s="367"/>
      <c r="ABK107" s="367"/>
      <c r="ABL107" s="367"/>
      <c r="ABM107" s="367"/>
      <c r="ABN107" s="367"/>
      <c r="ABO107" s="367"/>
      <c r="ABP107" s="367"/>
      <c r="ABQ107" s="367"/>
      <c r="ABR107" s="367"/>
      <c r="ABS107" s="367"/>
      <c r="ABT107" s="367"/>
      <c r="ABU107" s="367"/>
      <c r="ABV107" s="367"/>
      <c r="ABW107" s="367"/>
      <c r="ABX107" s="367"/>
      <c r="ABY107" s="367"/>
      <c r="ABZ107" s="367"/>
      <c r="ACA107" s="367"/>
      <c r="ACB107" s="367"/>
      <c r="ACC107" s="367"/>
      <c r="ACD107" s="367"/>
      <c r="ACE107" s="367"/>
      <c r="ACF107" s="367"/>
      <c r="ACG107" s="367"/>
      <c r="ACH107" s="367"/>
      <c r="ACI107" s="367"/>
      <c r="ACJ107" s="367"/>
      <c r="ACK107" s="367"/>
      <c r="ACL107" s="367"/>
      <c r="ACM107" s="367"/>
      <c r="ACN107" s="367"/>
      <c r="ACO107" s="367"/>
      <c r="ACP107" s="367"/>
      <c r="ACQ107" s="367"/>
      <c r="ACR107" s="367"/>
      <c r="ACS107" s="367"/>
      <c r="ACT107" s="367"/>
      <c r="ACU107" s="367"/>
      <c r="ACV107" s="367"/>
      <c r="ACW107" s="367"/>
      <c r="ACX107" s="367"/>
      <c r="ACY107" s="367"/>
      <c r="ACZ107" s="367"/>
      <c r="ADA107" s="367"/>
      <c r="ADB107" s="367"/>
      <c r="ADC107" s="367"/>
      <c r="ADD107" s="367"/>
      <c r="ADE107" s="367"/>
      <c r="ADF107" s="367"/>
      <c r="ADG107" s="367"/>
      <c r="ADH107" s="367"/>
      <c r="ADI107" s="367"/>
      <c r="ADJ107" s="367"/>
      <c r="ADK107" s="367"/>
      <c r="ADL107" s="367"/>
      <c r="ADM107" s="367"/>
      <c r="ADN107" s="367"/>
      <c r="ADO107" s="367"/>
      <c r="ADP107" s="367"/>
      <c r="ADQ107" s="367"/>
      <c r="ADR107" s="367"/>
      <c r="ADS107" s="367"/>
      <c r="ADT107" s="367"/>
      <c r="ADU107" s="367"/>
      <c r="ADV107" s="367"/>
      <c r="ADW107" s="367"/>
      <c r="ADX107" s="367"/>
      <c r="ADY107" s="367"/>
      <c r="ADZ107" s="367"/>
      <c r="AEA107" s="367"/>
      <c r="AEB107" s="367"/>
      <c r="AEC107" s="367"/>
      <c r="AED107" s="367"/>
      <c r="AEE107" s="367"/>
      <c r="AEF107" s="367"/>
      <c r="AEG107" s="367"/>
      <c r="AEH107" s="367"/>
      <c r="AEI107" s="367"/>
      <c r="AEJ107" s="367"/>
      <c r="AEK107" s="367"/>
      <c r="AEL107" s="367"/>
      <c r="AEM107" s="367"/>
      <c r="AEN107" s="367"/>
      <c r="AEO107" s="367"/>
      <c r="AEP107" s="367"/>
      <c r="AEQ107" s="367"/>
      <c r="AER107" s="367"/>
      <c r="AES107" s="367"/>
      <c r="AET107" s="367"/>
      <c r="AEU107" s="367"/>
      <c r="AEV107" s="367"/>
      <c r="AEW107" s="367"/>
      <c r="AEX107" s="367"/>
      <c r="AEY107" s="367"/>
      <c r="AEZ107" s="367"/>
      <c r="AFA107" s="367"/>
      <c r="AFB107" s="367"/>
      <c r="AFC107" s="367"/>
      <c r="AFD107" s="367"/>
      <c r="AFE107" s="367"/>
      <c r="AFF107" s="367"/>
      <c r="AFG107" s="367"/>
      <c r="AFH107" s="367"/>
      <c r="AFI107" s="367"/>
      <c r="AFJ107" s="367"/>
      <c r="AFK107" s="367"/>
      <c r="AFL107" s="367"/>
      <c r="AFM107" s="367"/>
      <c r="AFN107" s="367"/>
      <c r="AFO107" s="367"/>
      <c r="AFP107" s="367"/>
      <c r="AFQ107" s="367"/>
      <c r="AFR107" s="367"/>
      <c r="AFS107" s="367"/>
      <c r="AFT107" s="367"/>
      <c r="AFU107" s="367"/>
      <c r="AFV107" s="367"/>
      <c r="AFW107" s="367"/>
      <c r="AFX107" s="367"/>
      <c r="AFY107" s="367"/>
      <c r="AFZ107" s="367"/>
      <c r="AGA107" s="367"/>
      <c r="AGB107" s="367"/>
      <c r="AGC107" s="367"/>
      <c r="AGD107" s="367"/>
      <c r="AGE107" s="367"/>
      <c r="AGF107" s="367"/>
      <c r="AGG107" s="367"/>
      <c r="AGH107" s="367"/>
      <c r="AGI107" s="367"/>
      <c r="AGJ107" s="367"/>
      <c r="AGK107" s="367"/>
      <c r="AGL107" s="367"/>
      <c r="AGM107" s="367"/>
      <c r="AGN107" s="367"/>
      <c r="AGO107" s="367"/>
      <c r="AGP107" s="367"/>
      <c r="AGQ107" s="367"/>
      <c r="AGR107" s="367"/>
      <c r="AGS107" s="367"/>
      <c r="AGT107" s="367"/>
      <c r="AGU107" s="367"/>
      <c r="AGV107" s="367"/>
      <c r="AGW107" s="367"/>
      <c r="AGX107" s="367"/>
      <c r="AGY107" s="367"/>
      <c r="AGZ107" s="367"/>
      <c r="AHA107" s="367"/>
      <c r="AHB107" s="367"/>
      <c r="AHC107" s="367"/>
      <c r="AHD107" s="367"/>
      <c r="AHE107" s="367"/>
      <c r="AHF107" s="367"/>
      <c r="AHG107" s="367"/>
      <c r="AHH107" s="367"/>
      <c r="AHI107" s="367"/>
      <c r="AHJ107" s="367"/>
      <c r="AHK107" s="367"/>
      <c r="AHL107" s="367"/>
      <c r="AHM107" s="367"/>
      <c r="AHN107" s="367"/>
      <c r="AHO107" s="367"/>
      <c r="AHP107" s="367"/>
      <c r="AHQ107" s="367"/>
      <c r="AHR107" s="367"/>
      <c r="AHS107" s="367"/>
      <c r="AHT107" s="367"/>
      <c r="AHU107" s="367"/>
      <c r="AHV107" s="367"/>
      <c r="AHW107" s="367"/>
      <c r="AHX107" s="367"/>
      <c r="AHY107" s="367"/>
      <c r="AHZ107" s="367"/>
      <c r="AIA107" s="367"/>
      <c r="AIB107" s="367"/>
      <c r="AIC107" s="367"/>
      <c r="AID107" s="367"/>
      <c r="AIE107" s="367"/>
      <c r="AIF107" s="367"/>
      <c r="AIG107" s="367"/>
      <c r="AIH107" s="367"/>
      <c r="AII107" s="367"/>
      <c r="AIJ107" s="367"/>
      <c r="AIK107" s="367"/>
      <c r="AIL107" s="367"/>
      <c r="AIM107" s="367"/>
      <c r="AIN107" s="367"/>
      <c r="AIO107" s="367"/>
      <c r="AIP107" s="367"/>
      <c r="AIQ107" s="367"/>
      <c r="AIR107" s="367"/>
      <c r="AIS107" s="367"/>
      <c r="AIT107" s="367"/>
      <c r="AIU107" s="367"/>
      <c r="AIV107" s="367"/>
      <c r="AIW107" s="367"/>
      <c r="AIX107" s="367"/>
      <c r="AIY107" s="367"/>
      <c r="AIZ107" s="367"/>
      <c r="AJA107" s="367"/>
      <c r="AJB107" s="367"/>
      <c r="AJC107" s="367"/>
      <c r="AJD107" s="367"/>
      <c r="AJE107" s="367"/>
      <c r="AJF107" s="367"/>
      <c r="AJG107" s="367"/>
      <c r="AJH107" s="367"/>
      <c r="AJI107" s="367"/>
      <c r="AJJ107" s="367"/>
      <c r="AJK107" s="367"/>
      <c r="AJL107" s="367"/>
      <c r="AJM107" s="367"/>
      <c r="AJN107" s="367"/>
      <c r="AJO107" s="367"/>
      <c r="AJP107" s="367"/>
      <c r="AJQ107" s="367"/>
      <c r="AJR107" s="367"/>
      <c r="AJS107" s="367"/>
      <c r="AJT107" s="367"/>
      <c r="AJU107" s="367"/>
      <c r="AJV107" s="367"/>
      <c r="AJW107" s="367"/>
      <c r="AJX107" s="367"/>
      <c r="AJY107" s="367"/>
      <c r="AJZ107" s="367"/>
      <c r="AKA107" s="367"/>
      <c r="AKB107" s="367"/>
      <c r="AKC107" s="367"/>
      <c r="AKD107" s="367"/>
      <c r="AKE107" s="367"/>
      <c r="AKF107" s="367"/>
      <c r="AKG107" s="367"/>
      <c r="AKH107" s="367"/>
      <c r="AKI107" s="367"/>
      <c r="AKJ107" s="367"/>
      <c r="AKK107" s="367"/>
      <c r="AKL107" s="367"/>
      <c r="AKM107" s="367"/>
      <c r="AKN107" s="367"/>
      <c r="AKO107" s="367"/>
      <c r="AKP107" s="367"/>
      <c r="AKQ107" s="367"/>
      <c r="AKR107" s="367"/>
      <c r="AKS107" s="367"/>
      <c r="AKT107" s="367"/>
      <c r="AKU107" s="367"/>
      <c r="AKV107" s="367"/>
      <c r="AKW107" s="367"/>
      <c r="AKX107" s="367"/>
      <c r="AKY107" s="367"/>
      <c r="AKZ107" s="367"/>
      <c r="ALA107" s="367"/>
      <c r="ALB107" s="367"/>
      <c r="ALC107" s="367"/>
      <c r="ALD107" s="367"/>
      <c r="ALE107" s="367"/>
      <c r="ALF107" s="367"/>
      <c r="ALG107" s="367"/>
      <c r="ALH107" s="367"/>
      <c r="ALI107" s="367"/>
      <c r="ALJ107" s="367"/>
      <c r="ALK107" s="367"/>
      <c r="ALL107" s="367"/>
      <c r="ALM107" s="367"/>
      <c r="ALN107" s="367"/>
      <c r="ALO107" s="367"/>
      <c r="ALP107" s="367"/>
      <c r="ALQ107" s="367"/>
      <c r="ALR107" s="367"/>
      <c r="ALS107" s="367"/>
      <c r="ALT107" s="367"/>
      <c r="ALU107" s="367"/>
      <c r="ALV107" s="367"/>
      <c r="ALW107" s="367"/>
      <c r="ALX107" s="367"/>
      <c r="ALY107" s="367"/>
      <c r="ALZ107" s="367"/>
      <c r="AMA107" s="367"/>
      <c r="AMB107" s="367"/>
      <c r="AMC107" s="367"/>
      <c r="AMD107" s="367"/>
      <c r="AME107" s="367"/>
      <c r="AMF107" s="367"/>
      <c r="AMG107" s="367"/>
      <c r="AMH107" s="367"/>
      <c r="AMI107" s="367"/>
      <c r="AMJ107" s="367"/>
      <c r="AMK107" s="367"/>
      <c r="AML107" s="367"/>
      <c r="AMM107" s="367"/>
      <c r="AMN107" s="367"/>
      <c r="AMO107" s="367"/>
      <c r="AMP107" s="367"/>
      <c r="AMQ107" s="367"/>
      <c r="AMR107" s="367"/>
      <c r="AMS107" s="367"/>
      <c r="AMT107" s="367"/>
      <c r="AMU107" s="367"/>
      <c r="AMV107" s="367"/>
      <c r="AMW107" s="367"/>
      <c r="AMX107" s="367"/>
      <c r="AMY107" s="367"/>
      <c r="AMZ107" s="367"/>
      <c r="ANA107" s="367"/>
      <c r="ANB107" s="367"/>
      <c r="ANC107" s="367"/>
      <c r="AND107" s="367"/>
      <c r="ANE107" s="367"/>
      <c r="ANF107" s="367"/>
      <c r="ANG107" s="367"/>
      <c r="ANH107" s="367"/>
      <c r="ANI107" s="367"/>
      <c r="ANJ107" s="367"/>
      <c r="ANK107" s="367"/>
      <c r="ANL107" s="367"/>
      <c r="ANM107" s="367"/>
      <c r="ANN107" s="367"/>
      <c r="ANO107" s="367"/>
      <c r="ANP107" s="367"/>
      <c r="ANQ107" s="367"/>
      <c r="ANR107" s="367"/>
      <c r="ANS107" s="367"/>
      <c r="ANT107" s="367"/>
      <c r="ANU107" s="367"/>
      <c r="ANV107" s="367"/>
      <c r="ANW107" s="367"/>
      <c r="ANX107" s="367"/>
      <c r="ANY107" s="367"/>
      <c r="ANZ107" s="367"/>
      <c r="AOA107" s="367"/>
      <c r="AOB107" s="367"/>
      <c r="AOC107" s="367"/>
      <c r="AOD107" s="367"/>
      <c r="AOE107" s="367"/>
      <c r="AOF107" s="367"/>
      <c r="AOG107" s="367"/>
      <c r="AOH107" s="367"/>
      <c r="AOI107" s="367"/>
      <c r="AOJ107" s="367"/>
      <c r="AOK107" s="367"/>
      <c r="AOL107" s="367"/>
      <c r="AOM107" s="367"/>
      <c r="AON107" s="367"/>
      <c r="AOO107" s="367"/>
      <c r="AOP107" s="367"/>
      <c r="AOQ107" s="367"/>
      <c r="AOR107" s="367"/>
      <c r="AOS107" s="367"/>
      <c r="AOT107" s="367"/>
      <c r="AOU107" s="367"/>
      <c r="AOV107" s="367"/>
      <c r="AOW107" s="367"/>
      <c r="AOX107" s="367"/>
      <c r="AOY107" s="367"/>
      <c r="AOZ107" s="367"/>
      <c r="APA107" s="367"/>
      <c r="APB107" s="367"/>
      <c r="APC107" s="367"/>
      <c r="APD107" s="367"/>
      <c r="APE107" s="367"/>
      <c r="APF107" s="367"/>
      <c r="APG107" s="367"/>
      <c r="APH107" s="367"/>
      <c r="API107" s="367"/>
      <c r="APJ107" s="367"/>
      <c r="APK107" s="367"/>
      <c r="APL107" s="367"/>
      <c r="APM107" s="367"/>
      <c r="APN107" s="367"/>
      <c r="APO107" s="367"/>
      <c r="APP107" s="367"/>
      <c r="APQ107" s="367"/>
      <c r="APR107" s="367"/>
      <c r="APS107" s="367"/>
      <c r="APT107" s="367"/>
      <c r="APU107" s="367"/>
      <c r="APV107" s="367"/>
      <c r="APW107" s="367"/>
      <c r="APX107" s="367"/>
      <c r="APY107" s="367"/>
      <c r="APZ107" s="367"/>
      <c r="AQA107" s="367"/>
      <c r="AQB107" s="367"/>
      <c r="AQC107" s="367"/>
      <c r="AQD107" s="367"/>
      <c r="AQE107" s="367"/>
      <c r="AQF107" s="367"/>
      <c r="AQG107" s="367"/>
      <c r="AQH107" s="367"/>
      <c r="AQI107" s="367"/>
      <c r="AQJ107" s="367"/>
      <c r="AQK107" s="367"/>
      <c r="AQL107" s="367"/>
      <c r="AQM107" s="367"/>
      <c r="AQN107" s="367"/>
      <c r="AQO107" s="367"/>
      <c r="AQP107" s="367"/>
      <c r="AQQ107" s="367"/>
      <c r="AQR107" s="367"/>
      <c r="AQS107" s="367"/>
      <c r="AQT107" s="367"/>
      <c r="AQU107" s="367"/>
      <c r="AQV107" s="367"/>
      <c r="AQW107" s="367"/>
      <c r="AQX107" s="367"/>
      <c r="AQY107" s="367"/>
      <c r="AQZ107" s="367"/>
      <c r="ARA107" s="367"/>
      <c r="ARB107" s="367"/>
      <c r="ARC107" s="367"/>
      <c r="ARD107" s="367"/>
      <c r="ARE107" s="367"/>
      <c r="ARF107" s="367"/>
      <c r="ARG107" s="367"/>
      <c r="ARH107" s="367"/>
      <c r="ARI107" s="367"/>
      <c r="ARJ107" s="367"/>
      <c r="ARK107" s="367"/>
      <c r="ARL107" s="367"/>
      <c r="ARM107" s="367"/>
      <c r="ARN107" s="367"/>
      <c r="ARO107" s="367"/>
      <c r="ARP107" s="367"/>
      <c r="ARQ107" s="367"/>
      <c r="ARR107" s="367"/>
      <c r="ARS107" s="367"/>
      <c r="ART107" s="367"/>
      <c r="ARU107" s="367"/>
      <c r="ARV107" s="367"/>
      <c r="ARW107" s="367"/>
      <c r="ARX107" s="367"/>
      <c r="ARY107" s="367"/>
      <c r="ARZ107" s="367"/>
      <c r="ASA107" s="367"/>
      <c r="ASB107" s="367"/>
      <c r="ASC107" s="367"/>
      <c r="ASD107" s="367"/>
      <c r="ASE107" s="367"/>
      <c r="ASF107" s="367"/>
      <c r="ASG107" s="367"/>
      <c r="ASH107" s="367"/>
      <c r="ASI107" s="367"/>
      <c r="ASJ107" s="367"/>
      <c r="ASK107" s="367"/>
      <c r="ASL107" s="367"/>
      <c r="ASM107" s="367"/>
      <c r="ASN107" s="367"/>
      <c r="ASO107" s="367"/>
      <c r="ASP107" s="367"/>
      <c r="ASQ107" s="367"/>
      <c r="ASR107" s="367"/>
      <c r="ASS107" s="367"/>
      <c r="AST107" s="367"/>
      <c r="ASU107" s="367"/>
      <c r="ASV107" s="367"/>
      <c r="ASW107" s="367"/>
      <c r="ASX107" s="367"/>
      <c r="ASY107" s="367"/>
      <c r="ASZ107" s="367"/>
      <c r="ATA107" s="367"/>
      <c r="ATB107" s="367"/>
      <c r="ATC107" s="367"/>
      <c r="ATD107" s="367"/>
    </row>
    <row r="108" spans="1:1200" s="366" customFormat="1">
      <c r="A108" s="363">
        <v>9</v>
      </c>
      <c r="B108" s="363">
        <v>2</v>
      </c>
      <c r="C108" s="364" t="s">
        <v>1566</v>
      </c>
      <c r="D108" s="363">
        <v>2002</v>
      </c>
      <c r="E108" s="365" t="s">
        <v>1473</v>
      </c>
      <c r="F108" s="363" t="s">
        <v>1049</v>
      </c>
      <c r="G108" s="364"/>
      <c r="H108" s="364"/>
      <c r="I108" s="364"/>
      <c r="J108" s="364"/>
      <c r="K108" s="366" t="s">
        <v>1557</v>
      </c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  <c r="AZ108" s="367"/>
      <c r="BA108" s="367"/>
      <c r="BB108" s="367"/>
      <c r="BC108" s="367"/>
      <c r="BD108" s="367"/>
      <c r="BE108" s="367"/>
      <c r="BF108" s="367"/>
      <c r="BG108" s="367"/>
      <c r="BH108" s="367"/>
      <c r="BI108" s="367"/>
      <c r="BJ108" s="367"/>
      <c r="BK108" s="367"/>
      <c r="BL108" s="367"/>
      <c r="BM108" s="367"/>
      <c r="BN108" s="367"/>
      <c r="BO108" s="367"/>
      <c r="BP108" s="367"/>
      <c r="BQ108" s="367"/>
      <c r="BR108" s="367"/>
      <c r="BS108" s="367"/>
      <c r="BT108" s="367"/>
      <c r="BU108" s="367"/>
      <c r="BV108" s="367"/>
      <c r="BW108" s="367"/>
      <c r="BX108" s="367"/>
      <c r="BY108" s="367"/>
      <c r="BZ108" s="367"/>
      <c r="CA108" s="367"/>
      <c r="CB108" s="367"/>
      <c r="CC108" s="367"/>
      <c r="CD108" s="367"/>
      <c r="CE108" s="367"/>
      <c r="CF108" s="367"/>
      <c r="CG108" s="367"/>
      <c r="CH108" s="367"/>
      <c r="CI108" s="367"/>
      <c r="CJ108" s="367"/>
      <c r="CK108" s="367"/>
      <c r="CL108" s="367"/>
      <c r="CM108" s="367"/>
      <c r="CN108" s="367"/>
      <c r="CO108" s="367"/>
      <c r="CP108" s="367"/>
      <c r="CQ108" s="367"/>
      <c r="CR108" s="367"/>
      <c r="CS108" s="367"/>
      <c r="CT108" s="367"/>
      <c r="CU108" s="367"/>
      <c r="CV108" s="367"/>
      <c r="CW108" s="367"/>
      <c r="CX108" s="367"/>
      <c r="CY108" s="367"/>
      <c r="CZ108" s="367"/>
      <c r="DA108" s="367"/>
      <c r="DB108" s="367"/>
      <c r="DC108" s="367"/>
      <c r="DD108" s="367"/>
      <c r="DE108" s="367"/>
      <c r="DF108" s="367"/>
      <c r="DG108" s="367"/>
      <c r="DH108" s="367"/>
      <c r="DI108" s="367"/>
      <c r="DJ108" s="367"/>
      <c r="DK108" s="367"/>
      <c r="DL108" s="367"/>
      <c r="DM108" s="367"/>
      <c r="DN108" s="367"/>
      <c r="DO108" s="367"/>
      <c r="DP108" s="367"/>
      <c r="DQ108" s="367"/>
      <c r="DR108" s="367"/>
      <c r="DS108" s="367"/>
      <c r="DT108" s="367"/>
      <c r="DU108" s="367"/>
      <c r="DV108" s="367"/>
      <c r="DW108" s="367"/>
      <c r="DX108" s="367"/>
      <c r="DY108" s="367"/>
      <c r="DZ108" s="367"/>
      <c r="EA108" s="367"/>
      <c r="EB108" s="367"/>
      <c r="EC108" s="367"/>
      <c r="ED108" s="367"/>
      <c r="EE108" s="367"/>
      <c r="EF108" s="367"/>
      <c r="EG108" s="367"/>
      <c r="EH108" s="367"/>
      <c r="EI108" s="367"/>
      <c r="EJ108" s="367"/>
      <c r="EK108" s="367"/>
      <c r="EL108" s="367"/>
      <c r="EM108" s="367"/>
      <c r="EN108" s="367"/>
      <c r="EO108" s="367"/>
      <c r="EP108" s="367"/>
      <c r="EQ108" s="367"/>
      <c r="ER108" s="367"/>
      <c r="ES108" s="367"/>
      <c r="ET108" s="367"/>
      <c r="EU108" s="367"/>
      <c r="EV108" s="367"/>
      <c r="EW108" s="367"/>
      <c r="EX108" s="367"/>
      <c r="EY108" s="367"/>
      <c r="EZ108" s="367"/>
      <c r="FA108" s="367"/>
      <c r="FB108" s="367"/>
      <c r="FC108" s="367"/>
      <c r="FD108" s="367"/>
      <c r="FE108" s="367"/>
      <c r="FF108" s="367"/>
      <c r="FG108" s="367"/>
      <c r="FH108" s="367"/>
      <c r="FI108" s="367"/>
      <c r="FJ108" s="367"/>
      <c r="FK108" s="367"/>
      <c r="FL108" s="367"/>
      <c r="FM108" s="367"/>
      <c r="FN108" s="367"/>
      <c r="FO108" s="367"/>
      <c r="FP108" s="367"/>
      <c r="FQ108" s="367"/>
      <c r="FR108" s="367"/>
      <c r="FS108" s="367"/>
      <c r="FT108" s="367"/>
      <c r="FU108" s="367"/>
      <c r="FV108" s="367"/>
      <c r="FW108" s="367"/>
      <c r="FX108" s="367"/>
      <c r="FY108" s="367"/>
      <c r="FZ108" s="367"/>
      <c r="GA108" s="367"/>
      <c r="GB108" s="367"/>
      <c r="GC108" s="367"/>
      <c r="GD108" s="367"/>
      <c r="GE108" s="367"/>
      <c r="GF108" s="367"/>
      <c r="GG108" s="367"/>
      <c r="GH108" s="367"/>
      <c r="GI108" s="367"/>
      <c r="GJ108" s="367"/>
      <c r="GK108" s="367"/>
      <c r="GL108" s="367"/>
      <c r="GM108" s="367"/>
      <c r="GN108" s="367"/>
      <c r="GO108" s="367"/>
      <c r="GP108" s="367"/>
      <c r="GQ108" s="367"/>
      <c r="GR108" s="367"/>
      <c r="GS108" s="367"/>
      <c r="GT108" s="367"/>
      <c r="GU108" s="367"/>
      <c r="GV108" s="367"/>
      <c r="GW108" s="367"/>
      <c r="GX108" s="367"/>
      <c r="GY108" s="367"/>
      <c r="GZ108" s="367"/>
      <c r="HA108" s="367"/>
      <c r="HB108" s="367"/>
      <c r="HC108" s="367"/>
      <c r="HD108" s="367"/>
      <c r="HE108" s="367"/>
      <c r="HF108" s="367"/>
      <c r="HG108" s="367"/>
      <c r="HH108" s="367"/>
      <c r="HI108" s="367"/>
      <c r="HJ108" s="367"/>
      <c r="HK108" s="367"/>
      <c r="HL108" s="367"/>
      <c r="HM108" s="367"/>
      <c r="HN108" s="367"/>
      <c r="HO108" s="367"/>
      <c r="HP108" s="367"/>
      <c r="HQ108" s="367"/>
      <c r="HR108" s="367"/>
      <c r="HS108" s="367"/>
      <c r="HT108" s="367"/>
      <c r="HU108" s="367"/>
      <c r="HV108" s="367"/>
      <c r="HW108" s="367"/>
      <c r="HX108" s="367"/>
      <c r="HY108" s="367"/>
      <c r="HZ108" s="367"/>
      <c r="IA108" s="367"/>
      <c r="IB108" s="367"/>
      <c r="IC108" s="367"/>
      <c r="ID108" s="367"/>
      <c r="IE108" s="367"/>
      <c r="IF108" s="367"/>
      <c r="IG108" s="367"/>
      <c r="IH108" s="367"/>
      <c r="II108" s="367"/>
      <c r="IJ108" s="367"/>
      <c r="IK108" s="367"/>
      <c r="IL108" s="367"/>
      <c r="IM108" s="367"/>
      <c r="IN108" s="367"/>
      <c r="IO108" s="367"/>
      <c r="IP108" s="367"/>
      <c r="IQ108" s="367"/>
      <c r="IR108" s="367"/>
      <c r="IS108" s="367"/>
      <c r="IT108" s="367"/>
      <c r="IU108" s="367"/>
      <c r="IV108" s="367"/>
      <c r="IW108" s="367"/>
      <c r="IX108" s="367"/>
      <c r="IY108" s="367"/>
      <c r="IZ108" s="367"/>
      <c r="JA108" s="367"/>
      <c r="JB108" s="367"/>
      <c r="JC108" s="367"/>
      <c r="JD108" s="367"/>
      <c r="JE108" s="367"/>
      <c r="JF108" s="367"/>
      <c r="JG108" s="367"/>
      <c r="JH108" s="367"/>
      <c r="JI108" s="367"/>
      <c r="JJ108" s="367"/>
      <c r="JK108" s="367"/>
      <c r="JL108" s="367"/>
      <c r="JM108" s="367"/>
      <c r="JN108" s="367"/>
      <c r="JO108" s="367"/>
      <c r="JP108" s="367"/>
      <c r="JQ108" s="367"/>
      <c r="JR108" s="367"/>
      <c r="JS108" s="367"/>
      <c r="JT108" s="367"/>
      <c r="JU108" s="367"/>
      <c r="JV108" s="367"/>
      <c r="JW108" s="367"/>
      <c r="JX108" s="367"/>
      <c r="JY108" s="367"/>
      <c r="JZ108" s="367"/>
      <c r="KA108" s="367"/>
      <c r="KB108" s="367"/>
      <c r="KC108" s="367"/>
      <c r="KD108" s="367"/>
      <c r="KE108" s="367"/>
      <c r="KF108" s="367"/>
      <c r="KG108" s="367"/>
      <c r="KH108" s="367"/>
      <c r="KI108" s="367"/>
      <c r="KJ108" s="367"/>
      <c r="KK108" s="367"/>
      <c r="KL108" s="367"/>
      <c r="KM108" s="367"/>
      <c r="KN108" s="367"/>
      <c r="KO108" s="367"/>
      <c r="KP108" s="367"/>
      <c r="KQ108" s="367"/>
      <c r="KR108" s="367"/>
      <c r="KS108" s="367"/>
      <c r="KT108" s="367"/>
      <c r="KU108" s="367"/>
      <c r="KV108" s="367"/>
      <c r="KW108" s="367"/>
      <c r="KX108" s="367"/>
      <c r="KY108" s="367"/>
      <c r="KZ108" s="367"/>
      <c r="LA108" s="367"/>
      <c r="LB108" s="367"/>
      <c r="LC108" s="367"/>
      <c r="LD108" s="367"/>
      <c r="LE108" s="367"/>
      <c r="LF108" s="367"/>
      <c r="LG108" s="367"/>
      <c r="LH108" s="367"/>
      <c r="LI108" s="367"/>
      <c r="LJ108" s="367"/>
      <c r="LK108" s="367"/>
      <c r="LL108" s="367"/>
      <c r="LM108" s="367"/>
      <c r="LN108" s="367"/>
      <c r="LO108" s="367"/>
      <c r="LP108" s="367"/>
      <c r="LQ108" s="367"/>
      <c r="LR108" s="367"/>
      <c r="LS108" s="367"/>
      <c r="LT108" s="367"/>
      <c r="LU108" s="367"/>
      <c r="LV108" s="367"/>
      <c r="LW108" s="367"/>
      <c r="LX108" s="367"/>
      <c r="LY108" s="367"/>
      <c r="LZ108" s="367"/>
      <c r="MA108" s="367"/>
      <c r="MB108" s="367"/>
      <c r="MC108" s="367"/>
      <c r="MD108" s="367"/>
      <c r="ME108" s="367"/>
      <c r="MF108" s="367"/>
      <c r="MG108" s="367"/>
      <c r="MH108" s="367"/>
      <c r="MI108" s="367"/>
      <c r="MJ108" s="367"/>
      <c r="MK108" s="367"/>
      <c r="ML108" s="367"/>
      <c r="MM108" s="367"/>
      <c r="MN108" s="367"/>
      <c r="MO108" s="367"/>
      <c r="MP108" s="367"/>
      <c r="MQ108" s="367"/>
      <c r="MR108" s="367"/>
      <c r="MS108" s="367"/>
      <c r="MT108" s="367"/>
      <c r="MU108" s="367"/>
      <c r="MV108" s="367"/>
      <c r="MW108" s="367"/>
      <c r="MX108" s="367"/>
      <c r="MY108" s="367"/>
      <c r="MZ108" s="367"/>
      <c r="NA108" s="367"/>
      <c r="NB108" s="367"/>
      <c r="NC108" s="367"/>
      <c r="ND108" s="367"/>
      <c r="NE108" s="367"/>
      <c r="NF108" s="367"/>
      <c r="NG108" s="367"/>
      <c r="NH108" s="367"/>
      <c r="NI108" s="367"/>
      <c r="NJ108" s="367"/>
      <c r="NK108" s="367"/>
      <c r="NL108" s="367"/>
      <c r="NM108" s="367"/>
      <c r="NN108" s="367"/>
      <c r="NO108" s="367"/>
      <c r="NP108" s="367"/>
      <c r="NQ108" s="367"/>
      <c r="NR108" s="367"/>
      <c r="NS108" s="367"/>
      <c r="NT108" s="367"/>
      <c r="NU108" s="367"/>
      <c r="NV108" s="367"/>
      <c r="NW108" s="367"/>
      <c r="NX108" s="367"/>
      <c r="NY108" s="367"/>
      <c r="NZ108" s="367"/>
      <c r="OA108" s="367"/>
      <c r="OB108" s="367"/>
      <c r="OC108" s="367"/>
      <c r="OD108" s="367"/>
      <c r="OE108" s="367"/>
      <c r="OF108" s="367"/>
      <c r="OG108" s="367"/>
      <c r="OH108" s="367"/>
      <c r="OI108" s="367"/>
      <c r="OJ108" s="367"/>
      <c r="OK108" s="367"/>
      <c r="OL108" s="367"/>
      <c r="OM108" s="367"/>
      <c r="ON108" s="367"/>
      <c r="OO108" s="367"/>
      <c r="OP108" s="367"/>
      <c r="OQ108" s="367"/>
      <c r="OR108" s="367"/>
      <c r="OS108" s="367"/>
      <c r="OT108" s="367"/>
      <c r="OU108" s="367"/>
      <c r="OV108" s="367"/>
      <c r="OW108" s="367"/>
      <c r="OX108" s="367"/>
      <c r="OY108" s="367"/>
      <c r="OZ108" s="367"/>
      <c r="PA108" s="367"/>
      <c r="PB108" s="367"/>
      <c r="PC108" s="367"/>
      <c r="PD108" s="367"/>
      <c r="PE108" s="367"/>
      <c r="PF108" s="367"/>
      <c r="PG108" s="367"/>
      <c r="PH108" s="367"/>
      <c r="PI108" s="367"/>
      <c r="PJ108" s="367"/>
      <c r="PK108" s="367"/>
      <c r="PL108" s="367"/>
      <c r="PM108" s="367"/>
      <c r="PN108" s="367"/>
      <c r="PO108" s="367"/>
      <c r="PP108" s="367"/>
      <c r="PQ108" s="367"/>
      <c r="PR108" s="367"/>
      <c r="PS108" s="367"/>
      <c r="PT108" s="367"/>
      <c r="PU108" s="367"/>
      <c r="PV108" s="367"/>
      <c r="PW108" s="367"/>
      <c r="PX108" s="367"/>
      <c r="PY108" s="367"/>
      <c r="PZ108" s="367"/>
      <c r="QA108" s="367"/>
      <c r="QB108" s="367"/>
      <c r="QC108" s="367"/>
      <c r="QD108" s="367"/>
      <c r="QE108" s="367"/>
      <c r="QF108" s="367"/>
      <c r="QG108" s="367"/>
      <c r="QH108" s="367"/>
      <c r="QI108" s="367"/>
      <c r="QJ108" s="367"/>
      <c r="QK108" s="367"/>
      <c r="QL108" s="367"/>
      <c r="QM108" s="367"/>
      <c r="QN108" s="367"/>
      <c r="QO108" s="367"/>
      <c r="QP108" s="367"/>
      <c r="QQ108" s="367"/>
      <c r="QR108" s="367"/>
      <c r="QS108" s="367"/>
      <c r="QT108" s="367"/>
      <c r="QU108" s="367"/>
      <c r="QV108" s="367"/>
      <c r="QW108" s="367"/>
      <c r="QX108" s="367"/>
      <c r="QY108" s="367"/>
      <c r="QZ108" s="367"/>
      <c r="RA108" s="367"/>
      <c r="RB108" s="367"/>
      <c r="RC108" s="367"/>
      <c r="RD108" s="367"/>
      <c r="RE108" s="367"/>
      <c r="RF108" s="367"/>
      <c r="RG108" s="367"/>
      <c r="RH108" s="367"/>
      <c r="RI108" s="367"/>
      <c r="RJ108" s="367"/>
      <c r="RK108" s="367"/>
      <c r="RL108" s="367"/>
      <c r="RM108" s="367"/>
      <c r="RN108" s="367"/>
      <c r="RO108" s="367"/>
      <c r="RP108" s="367"/>
      <c r="RQ108" s="367"/>
      <c r="RR108" s="367"/>
      <c r="RS108" s="367"/>
      <c r="RT108" s="367"/>
      <c r="RU108" s="367"/>
      <c r="RV108" s="367"/>
      <c r="RW108" s="367"/>
      <c r="RX108" s="367"/>
      <c r="RY108" s="367"/>
      <c r="RZ108" s="367"/>
      <c r="SA108" s="367"/>
      <c r="SB108" s="367"/>
      <c r="SC108" s="367"/>
      <c r="SD108" s="367"/>
      <c r="SE108" s="367"/>
      <c r="SF108" s="367"/>
      <c r="SG108" s="367"/>
      <c r="SH108" s="367"/>
      <c r="SI108" s="367"/>
      <c r="SJ108" s="367"/>
      <c r="SK108" s="367"/>
      <c r="SL108" s="367"/>
      <c r="SM108" s="367"/>
      <c r="SN108" s="367"/>
      <c r="SO108" s="367"/>
      <c r="SP108" s="367"/>
      <c r="SQ108" s="367"/>
      <c r="SR108" s="367"/>
      <c r="SS108" s="367"/>
      <c r="ST108" s="367"/>
      <c r="SU108" s="367"/>
      <c r="SV108" s="367"/>
      <c r="SW108" s="367"/>
      <c r="SX108" s="367"/>
      <c r="SY108" s="367"/>
      <c r="SZ108" s="367"/>
      <c r="TA108" s="367"/>
      <c r="TB108" s="367"/>
      <c r="TC108" s="367"/>
      <c r="TD108" s="367"/>
      <c r="TE108" s="367"/>
      <c r="TF108" s="367"/>
      <c r="TG108" s="367"/>
      <c r="TH108" s="367"/>
      <c r="TI108" s="367"/>
      <c r="TJ108" s="367"/>
      <c r="TK108" s="367"/>
      <c r="TL108" s="367"/>
      <c r="TM108" s="367"/>
      <c r="TN108" s="367"/>
      <c r="TO108" s="367"/>
      <c r="TP108" s="367"/>
      <c r="TQ108" s="367"/>
      <c r="TR108" s="367"/>
      <c r="TS108" s="367"/>
      <c r="TT108" s="367"/>
      <c r="TU108" s="367"/>
      <c r="TV108" s="367"/>
      <c r="TW108" s="367"/>
      <c r="TX108" s="367"/>
      <c r="TY108" s="367"/>
      <c r="TZ108" s="367"/>
      <c r="UA108" s="367"/>
      <c r="UB108" s="367"/>
      <c r="UC108" s="367"/>
      <c r="UD108" s="367"/>
      <c r="UE108" s="367"/>
      <c r="UF108" s="367"/>
      <c r="UG108" s="367"/>
      <c r="UH108" s="367"/>
      <c r="UI108" s="367"/>
      <c r="UJ108" s="367"/>
      <c r="UK108" s="367"/>
      <c r="UL108" s="367"/>
      <c r="UM108" s="367"/>
      <c r="UN108" s="367"/>
      <c r="UO108" s="367"/>
      <c r="UP108" s="367"/>
      <c r="UQ108" s="367"/>
      <c r="UR108" s="367"/>
      <c r="US108" s="367"/>
      <c r="UT108" s="367"/>
      <c r="UU108" s="367"/>
      <c r="UV108" s="367"/>
      <c r="UW108" s="367"/>
      <c r="UX108" s="367"/>
      <c r="UY108" s="367"/>
      <c r="UZ108" s="367"/>
      <c r="VA108" s="367"/>
      <c r="VB108" s="367"/>
      <c r="VC108" s="367"/>
      <c r="VD108" s="367"/>
      <c r="VE108" s="367"/>
      <c r="VF108" s="367"/>
      <c r="VG108" s="367"/>
      <c r="VH108" s="367"/>
      <c r="VI108" s="367"/>
      <c r="VJ108" s="367"/>
      <c r="VK108" s="367"/>
      <c r="VL108" s="367"/>
      <c r="VM108" s="367"/>
      <c r="VN108" s="367"/>
      <c r="VO108" s="367"/>
      <c r="VP108" s="367"/>
      <c r="VQ108" s="367"/>
      <c r="VR108" s="367"/>
      <c r="VS108" s="367"/>
      <c r="VT108" s="367"/>
      <c r="VU108" s="367"/>
      <c r="VV108" s="367"/>
      <c r="VW108" s="367"/>
      <c r="VX108" s="367"/>
      <c r="VY108" s="367"/>
      <c r="VZ108" s="367"/>
      <c r="WA108" s="367"/>
      <c r="WB108" s="367"/>
      <c r="WC108" s="367"/>
      <c r="WD108" s="367"/>
      <c r="WE108" s="367"/>
      <c r="WF108" s="367"/>
      <c r="WG108" s="367"/>
      <c r="WH108" s="367"/>
      <c r="WI108" s="367"/>
      <c r="WJ108" s="367"/>
      <c r="WK108" s="367"/>
      <c r="WL108" s="367"/>
      <c r="WM108" s="367"/>
      <c r="WN108" s="367"/>
      <c r="WO108" s="367"/>
      <c r="WP108" s="367"/>
      <c r="WQ108" s="367"/>
      <c r="WR108" s="367"/>
      <c r="WS108" s="367"/>
      <c r="WT108" s="367"/>
      <c r="WU108" s="367"/>
      <c r="WV108" s="367"/>
      <c r="WW108" s="367"/>
      <c r="WX108" s="367"/>
      <c r="WY108" s="367"/>
      <c r="WZ108" s="367"/>
      <c r="XA108" s="367"/>
      <c r="XB108" s="367"/>
      <c r="XC108" s="367"/>
      <c r="XD108" s="367"/>
      <c r="XE108" s="367"/>
      <c r="XF108" s="367"/>
      <c r="XG108" s="367"/>
      <c r="XH108" s="367"/>
      <c r="XI108" s="367"/>
      <c r="XJ108" s="367"/>
      <c r="XK108" s="367"/>
      <c r="XL108" s="367"/>
      <c r="XM108" s="367"/>
      <c r="XN108" s="367"/>
      <c r="XO108" s="367"/>
      <c r="XP108" s="367"/>
      <c r="XQ108" s="367"/>
      <c r="XR108" s="367"/>
      <c r="XS108" s="367"/>
      <c r="XT108" s="367"/>
      <c r="XU108" s="367"/>
      <c r="XV108" s="367"/>
      <c r="XW108" s="367"/>
      <c r="XX108" s="367"/>
      <c r="XY108" s="367"/>
      <c r="XZ108" s="367"/>
      <c r="YA108" s="367"/>
      <c r="YB108" s="367"/>
      <c r="YC108" s="367"/>
      <c r="YD108" s="367"/>
      <c r="YE108" s="367"/>
      <c r="YF108" s="367"/>
      <c r="YG108" s="367"/>
      <c r="YH108" s="367"/>
      <c r="YI108" s="367"/>
      <c r="YJ108" s="367"/>
      <c r="YK108" s="367"/>
      <c r="YL108" s="367"/>
      <c r="YM108" s="367"/>
      <c r="YN108" s="367"/>
      <c r="YO108" s="367"/>
      <c r="YP108" s="367"/>
      <c r="YQ108" s="367"/>
      <c r="YR108" s="367"/>
      <c r="YS108" s="367"/>
      <c r="YT108" s="367"/>
      <c r="YU108" s="367"/>
      <c r="YV108" s="367"/>
      <c r="YW108" s="367"/>
      <c r="YX108" s="367"/>
      <c r="YY108" s="367"/>
      <c r="YZ108" s="367"/>
      <c r="ZA108" s="367"/>
      <c r="ZB108" s="367"/>
      <c r="ZC108" s="367"/>
      <c r="ZD108" s="367"/>
      <c r="ZE108" s="367"/>
      <c r="ZF108" s="367"/>
      <c r="ZG108" s="367"/>
      <c r="ZH108" s="367"/>
      <c r="ZI108" s="367"/>
      <c r="ZJ108" s="367"/>
      <c r="ZK108" s="367"/>
      <c r="ZL108" s="367"/>
      <c r="ZM108" s="367"/>
      <c r="ZN108" s="367"/>
      <c r="ZO108" s="367"/>
      <c r="ZP108" s="367"/>
      <c r="ZQ108" s="367"/>
      <c r="ZR108" s="367"/>
      <c r="ZS108" s="367"/>
      <c r="ZT108" s="367"/>
      <c r="ZU108" s="367"/>
      <c r="ZV108" s="367"/>
      <c r="ZW108" s="367"/>
      <c r="ZX108" s="367"/>
      <c r="ZY108" s="367"/>
      <c r="ZZ108" s="367"/>
      <c r="AAA108" s="367"/>
      <c r="AAB108" s="367"/>
      <c r="AAC108" s="367"/>
      <c r="AAD108" s="367"/>
      <c r="AAE108" s="367"/>
      <c r="AAF108" s="367"/>
      <c r="AAG108" s="367"/>
      <c r="AAH108" s="367"/>
      <c r="AAI108" s="367"/>
      <c r="AAJ108" s="367"/>
      <c r="AAK108" s="367"/>
      <c r="AAL108" s="367"/>
      <c r="AAM108" s="367"/>
      <c r="AAN108" s="367"/>
      <c r="AAO108" s="367"/>
      <c r="AAP108" s="367"/>
      <c r="AAQ108" s="367"/>
      <c r="AAR108" s="367"/>
      <c r="AAS108" s="367"/>
      <c r="AAT108" s="367"/>
      <c r="AAU108" s="367"/>
      <c r="AAV108" s="367"/>
      <c r="AAW108" s="367"/>
      <c r="AAX108" s="367"/>
      <c r="AAY108" s="367"/>
      <c r="AAZ108" s="367"/>
      <c r="ABA108" s="367"/>
      <c r="ABB108" s="367"/>
      <c r="ABC108" s="367"/>
      <c r="ABD108" s="367"/>
      <c r="ABE108" s="367"/>
      <c r="ABF108" s="367"/>
      <c r="ABG108" s="367"/>
      <c r="ABH108" s="367"/>
      <c r="ABI108" s="367"/>
      <c r="ABJ108" s="367"/>
      <c r="ABK108" s="367"/>
      <c r="ABL108" s="367"/>
      <c r="ABM108" s="367"/>
      <c r="ABN108" s="367"/>
      <c r="ABO108" s="367"/>
      <c r="ABP108" s="367"/>
      <c r="ABQ108" s="367"/>
      <c r="ABR108" s="367"/>
      <c r="ABS108" s="367"/>
      <c r="ABT108" s="367"/>
      <c r="ABU108" s="367"/>
      <c r="ABV108" s="367"/>
      <c r="ABW108" s="367"/>
      <c r="ABX108" s="367"/>
      <c r="ABY108" s="367"/>
      <c r="ABZ108" s="367"/>
      <c r="ACA108" s="367"/>
      <c r="ACB108" s="367"/>
      <c r="ACC108" s="367"/>
      <c r="ACD108" s="367"/>
      <c r="ACE108" s="367"/>
      <c r="ACF108" s="367"/>
      <c r="ACG108" s="367"/>
      <c r="ACH108" s="367"/>
      <c r="ACI108" s="367"/>
      <c r="ACJ108" s="367"/>
      <c r="ACK108" s="367"/>
      <c r="ACL108" s="367"/>
      <c r="ACM108" s="367"/>
      <c r="ACN108" s="367"/>
      <c r="ACO108" s="367"/>
      <c r="ACP108" s="367"/>
      <c r="ACQ108" s="367"/>
      <c r="ACR108" s="367"/>
      <c r="ACS108" s="367"/>
      <c r="ACT108" s="367"/>
      <c r="ACU108" s="367"/>
      <c r="ACV108" s="367"/>
      <c r="ACW108" s="367"/>
      <c r="ACX108" s="367"/>
      <c r="ACY108" s="367"/>
      <c r="ACZ108" s="367"/>
      <c r="ADA108" s="367"/>
      <c r="ADB108" s="367"/>
      <c r="ADC108" s="367"/>
      <c r="ADD108" s="367"/>
      <c r="ADE108" s="367"/>
      <c r="ADF108" s="367"/>
      <c r="ADG108" s="367"/>
      <c r="ADH108" s="367"/>
      <c r="ADI108" s="367"/>
      <c r="ADJ108" s="367"/>
      <c r="ADK108" s="367"/>
      <c r="ADL108" s="367"/>
      <c r="ADM108" s="367"/>
      <c r="ADN108" s="367"/>
      <c r="ADO108" s="367"/>
      <c r="ADP108" s="367"/>
      <c r="ADQ108" s="367"/>
      <c r="ADR108" s="367"/>
      <c r="ADS108" s="367"/>
      <c r="ADT108" s="367"/>
      <c r="ADU108" s="367"/>
      <c r="ADV108" s="367"/>
      <c r="ADW108" s="367"/>
      <c r="ADX108" s="367"/>
      <c r="ADY108" s="367"/>
      <c r="ADZ108" s="367"/>
      <c r="AEA108" s="367"/>
      <c r="AEB108" s="367"/>
      <c r="AEC108" s="367"/>
      <c r="AED108" s="367"/>
      <c r="AEE108" s="367"/>
      <c r="AEF108" s="367"/>
      <c r="AEG108" s="367"/>
      <c r="AEH108" s="367"/>
      <c r="AEI108" s="367"/>
      <c r="AEJ108" s="367"/>
      <c r="AEK108" s="367"/>
      <c r="AEL108" s="367"/>
      <c r="AEM108" s="367"/>
      <c r="AEN108" s="367"/>
      <c r="AEO108" s="367"/>
      <c r="AEP108" s="367"/>
      <c r="AEQ108" s="367"/>
      <c r="AER108" s="367"/>
      <c r="AES108" s="367"/>
      <c r="AET108" s="367"/>
      <c r="AEU108" s="367"/>
      <c r="AEV108" s="367"/>
      <c r="AEW108" s="367"/>
      <c r="AEX108" s="367"/>
      <c r="AEY108" s="367"/>
      <c r="AEZ108" s="367"/>
      <c r="AFA108" s="367"/>
      <c r="AFB108" s="367"/>
      <c r="AFC108" s="367"/>
      <c r="AFD108" s="367"/>
      <c r="AFE108" s="367"/>
      <c r="AFF108" s="367"/>
      <c r="AFG108" s="367"/>
      <c r="AFH108" s="367"/>
      <c r="AFI108" s="367"/>
      <c r="AFJ108" s="367"/>
      <c r="AFK108" s="367"/>
      <c r="AFL108" s="367"/>
      <c r="AFM108" s="367"/>
      <c r="AFN108" s="367"/>
      <c r="AFO108" s="367"/>
      <c r="AFP108" s="367"/>
      <c r="AFQ108" s="367"/>
      <c r="AFR108" s="367"/>
      <c r="AFS108" s="367"/>
      <c r="AFT108" s="367"/>
      <c r="AFU108" s="367"/>
      <c r="AFV108" s="367"/>
      <c r="AFW108" s="367"/>
      <c r="AFX108" s="367"/>
      <c r="AFY108" s="367"/>
      <c r="AFZ108" s="367"/>
      <c r="AGA108" s="367"/>
      <c r="AGB108" s="367"/>
      <c r="AGC108" s="367"/>
      <c r="AGD108" s="367"/>
      <c r="AGE108" s="367"/>
      <c r="AGF108" s="367"/>
      <c r="AGG108" s="367"/>
      <c r="AGH108" s="367"/>
      <c r="AGI108" s="367"/>
      <c r="AGJ108" s="367"/>
      <c r="AGK108" s="367"/>
      <c r="AGL108" s="367"/>
      <c r="AGM108" s="367"/>
      <c r="AGN108" s="367"/>
      <c r="AGO108" s="367"/>
      <c r="AGP108" s="367"/>
      <c r="AGQ108" s="367"/>
      <c r="AGR108" s="367"/>
      <c r="AGS108" s="367"/>
      <c r="AGT108" s="367"/>
      <c r="AGU108" s="367"/>
      <c r="AGV108" s="367"/>
      <c r="AGW108" s="367"/>
      <c r="AGX108" s="367"/>
      <c r="AGY108" s="367"/>
      <c r="AGZ108" s="367"/>
      <c r="AHA108" s="367"/>
      <c r="AHB108" s="367"/>
      <c r="AHC108" s="367"/>
      <c r="AHD108" s="367"/>
      <c r="AHE108" s="367"/>
      <c r="AHF108" s="367"/>
      <c r="AHG108" s="367"/>
      <c r="AHH108" s="367"/>
      <c r="AHI108" s="367"/>
      <c r="AHJ108" s="367"/>
      <c r="AHK108" s="367"/>
      <c r="AHL108" s="367"/>
      <c r="AHM108" s="367"/>
      <c r="AHN108" s="367"/>
      <c r="AHO108" s="367"/>
      <c r="AHP108" s="367"/>
      <c r="AHQ108" s="367"/>
      <c r="AHR108" s="367"/>
      <c r="AHS108" s="367"/>
      <c r="AHT108" s="367"/>
      <c r="AHU108" s="367"/>
      <c r="AHV108" s="367"/>
      <c r="AHW108" s="367"/>
      <c r="AHX108" s="367"/>
      <c r="AHY108" s="367"/>
      <c r="AHZ108" s="367"/>
      <c r="AIA108" s="367"/>
      <c r="AIB108" s="367"/>
      <c r="AIC108" s="367"/>
      <c r="AID108" s="367"/>
      <c r="AIE108" s="367"/>
      <c r="AIF108" s="367"/>
      <c r="AIG108" s="367"/>
      <c r="AIH108" s="367"/>
      <c r="AII108" s="367"/>
      <c r="AIJ108" s="367"/>
      <c r="AIK108" s="367"/>
      <c r="AIL108" s="367"/>
      <c r="AIM108" s="367"/>
      <c r="AIN108" s="367"/>
      <c r="AIO108" s="367"/>
      <c r="AIP108" s="367"/>
      <c r="AIQ108" s="367"/>
      <c r="AIR108" s="367"/>
      <c r="AIS108" s="367"/>
      <c r="AIT108" s="367"/>
      <c r="AIU108" s="367"/>
      <c r="AIV108" s="367"/>
      <c r="AIW108" s="367"/>
      <c r="AIX108" s="367"/>
      <c r="AIY108" s="367"/>
      <c r="AIZ108" s="367"/>
      <c r="AJA108" s="367"/>
      <c r="AJB108" s="367"/>
      <c r="AJC108" s="367"/>
      <c r="AJD108" s="367"/>
      <c r="AJE108" s="367"/>
      <c r="AJF108" s="367"/>
      <c r="AJG108" s="367"/>
      <c r="AJH108" s="367"/>
      <c r="AJI108" s="367"/>
      <c r="AJJ108" s="367"/>
      <c r="AJK108" s="367"/>
      <c r="AJL108" s="367"/>
      <c r="AJM108" s="367"/>
      <c r="AJN108" s="367"/>
      <c r="AJO108" s="367"/>
      <c r="AJP108" s="367"/>
      <c r="AJQ108" s="367"/>
      <c r="AJR108" s="367"/>
      <c r="AJS108" s="367"/>
      <c r="AJT108" s="367"/>
      <c r="AJU108" s="367"/>
      <c r="AJV108" s="367"/>
      <c r="AJW108" s="367"/>
      <c r="AJX108" s="367"/>
      <c r="AJY108" s="367"/>
      <c r="AJZ108" s="367"/>
      <c r="AKA108" s="367"/>
      <c r="AKB108" s="367"/>
      <c r="AKC108" s="367"/>
      <c r="AKD108" s="367"/>
      <c r="AKE108" s="367"/>
      <c r="AKF108" s="367"/>
      <c r="AKG108" s="367"/>
      <c r="AKH108" s="367"/>
      <c r="AKI108" s="367"/>
      <c r="AKJ108" s="367"/>
      <c r="AKK108" s="367"/>
      <c r="AKL108" s="367"/>
      <c r="AKM108" s="367"/>
      <c r="AKN108" s="367"/>
      <c r="AKO108" s="367"/>
      <c r="AKP108" s="367"/>
      <c r="AKQ108" s="367"/>
      <c r="AKR108" s="367"/>
      <c r="AKS108" s="367"/>
      <c r="AKT108" s="367"/>
      <c r="AKU108" s="367"/>
      <c r="AKV108" s="367"/>
      <c r="AKW108" s="367"/>
      <c r="AKX108" s="367"/>
      <c r="AKY108" s="367"/>
      <c r="AKZ108" s="367"/>
      <c r="ALA108" s="367"/>
      <c r="ALB108" s="367"/>
      <c r="ALC108" s="367"/>
      <c r="ALD108" s="367"/>
      <c r="ALE108" s="367"/>
      <c r="ALF108" s="367"/>
      <c r="ALG108" s="367"/>
      <c r="ALH108" s="367"/>
      <c r="ALI108" s="367"/>
      <c r="ALJ108" s="367"/>
      <c r="ALK108" s="367"/>
      <c r="ALL108" s="367"/>
      <c r="ALM108" s="367"/>
      <c r="ALN108" s="367"/>
      <c r="ALO108" s="367"/>
      <c r="ALP108" s="367"/>
      <c r="ALQ108" s="367"/>
      <c r="ALR108" s="367"/>
      <c r="ALS108" s="367"/>
      <c r="ALT108" s="367"/>
      <c r="ALU108" s="367"/>
      <c r="ALV108" s="367"/>
      <c r="ALW108" s="367"/>
      <c r="ALX108" s="367"/>
      <c r="ALY108" s="367"/>
      <c r="ALZ108" s="367"/>
      <c r="AMA108" s="367"/>
      <c r="AMB108" s="367"/>
      <c r="AMC108" s="367"/>
      <c r="AMD108" s="367"/>
      <c r="AME108" s="367"/>
      <c r="AMF108" s="367"/>
      <c r="AMG108" s="367"/>
      <c r="AMH108" s="367"/>
      <c r="AMI108" s="367"/>
      <c r="AMJ108" s="367"/>
      <c r="AMK108" s="367"/>
      <c r="AML108" s="367"/>
      <c r="AMM108" s="367"/>
      <c r="AMN108" s="367"/>
      <c r="AMO108" s="367"/>
      <c r="AMP108" s="367"/>
      <c r="AMQ108" s="367"/>
      <c r="AMR108" s="367"/>
      <c r="AMS108" s="367"/>
      <c r="AMT108" s="367"/>
      <c r="AMU108" s="367"/>
      <c r="AMV108" s="367"/>
      <c r="AMW108" s="367"/>
      <c r="AMX108" s="367"/>
      <c r="AMY108" s="367"/>
      <c r="AMZ108" s="367"/>
      <c r="ANA108" s="367"/>
      <c r="ANB108" s="367"/>
      <c r="ANC108" s="367"/>
      <c r="AND108" s="367"/>
      <c r="ANE108" s="367"/>
      <c r="ANF108" s="367"/>
      <c r="ANG108" s="367"/>
      <c r="ANH108" s="367"/>
      <c r="ANI108" s="367"/>
      <c r="ANJ108" s="367"/>
      <c r="ANK108" s="367"/>
      <c r="ANL108" s="367"/>
      <c r="ANM108" s="367"/>
      <c r="ANN108" s="367"/>
      <c r="ANO108" s="367"/>
      <c r="ANP108" s="367"/>
      <c r="ANQ108" s="367"/>
      <c r="ANR108" s="367"/>
      <c r="ANS108" s="367"/>
      <c r="ANT108" s="367"/>
      <c r="ANU108" s="367"/>
      <c r="ANV108" s="367"/>
      <c r="ANW108" s="367"/>
      <c r="ANX108" s="367"/>
      <c r="ANY108" s="367"/>
      <c r="ANZ108" s="367"/>
      <c r="AOA108" s="367"/>
      <c r="AOB108" s="367"/>
      <c r="AOC108" s="367"/>
      <c r="AOD108" s="367"/>
      <c r="AOE108" s="367"/>
      <c r="AOF108" s="367"/>
      <c r="AOG108" s="367"/>
      <c r="AOH108" s="367"/>
      <c r="AOI108" s="367"/>
      <c r="AOJ108" s="367"/>
      <c r="AOK108" s="367"/>
      <c r="AOL108" s="367"/>
      <c r="AOM108" s="367"/>
      <c r="AON108" s="367"/>
      <c r="AOO108" s="367"/>
      <c r="AOP108" s="367"/>
      <c r="AOQ108" s="367"/>
      <c r="AOR108" s="367"/>
      <c r="AOS108" s="367"/>
      <c r="AOT108" s="367"/>
      <c r="AOU108" s="367"/>
      <c r="AOV108" s="367"/>
      <c r="AOW108" s="367"/>
      <c r="AOX108" s="367"/>
      <c r="AOY108" s="367"/>
      <c r="AOZ108" s="367"/>
      <c r="APA108" s="367"/>
      <c r="APB108" s="367"/>
      <c r="APC108" s="367"/>
      <c r="APD108" s="367"/>
      <c r="APE108" s="367"/>
      <c r="APF108" s="367"/>
      <c r="APG108" s="367"/>
      <c r="APH108" s="367"/>
      <c r="API108" s="367"/>
      <c r="APJ108" s="367"/>
      <c r="APK108" s="367"/>
      <c r="APL108" s="367"/>
      <c r="APM108" s="367"/>
      <c r="APN108" s="367"/>
      <c r="APO108" s="367"/>
      <c r="APP108" s="367"/>
      <c r="APQ108" s="367"/>
      <c r="APR108" s="367"/>
      <c r="APS108" s="367"/>
      <c r="APT108" s="367"/>
      <c r="APU108" s="367"/>
      <c r="APV108" s="367"/>
      <c r="APW108" s="367"/>
      <c r="APX108" s="367"/>
      <c r="APY108" s="367"/>
      <c r="APZ108" s="367"/>
      <c r="AQA108" s="367"/>
      <c r="AQB108" s="367"/>
      <c r="AQC108" s="367"/>
      <c r="AQD108" s="367"/>
      <c r="AQE108" s="367"/>
      <c r="AQF108" s="367"/>
      <c r="AQG108" s="367"/>
      <c r="AQH108" s="367"/>
      <c r="AQI108" s="367"/>
      <c r="AQJ108" s="367"/>
      <c r="AQK108" s="367"/>
      <c r="AQL108" s="367"/>
      <c r="AQM108" s="367"/>
      <c r="AQN108" s="367"/>
      <c r="AQO108" s="367"/>
      <c r="AQP108" s="367"/>
      <c r="AQQ108" s="367"/>
      <c r="AQR108" s="367"/>
      <c r="AQS108" s="367"/>
      <c r="AQT108" s="367"/>
      <c r="AQU108" s="367"/>
      <c r="AQV108" s="367"/>
      <c r="AQW108" s="367"/>
      <c r="AQX108" s="367"/>
      <c r="AQY108" s="367"/>
      <c r="AQZ108" s="367"/>
      <c r="ARA108" s="367"/>
      <c r="ARB108" s="367"/>
      <c r="ARC108" s="367"/>
      <c r="ARD108" s="367"/>
      <c r="ARE108" s="367"/>
      <c r="ARF108" s="367"/>
      <c r="ARG108" s="367"/>
      <c r="ARH108" s="367"/>
      <c r="ARI108" s="367"/>
      <c r="ARJ108" s="367"/>
      <c r="ARK108" s="367"/>
      <c r="ARL108" s="367"/>
      <c r="ARM108" s="367"/>
      <c r="ARN108" s="367"/>
      <c r="ARO108" s="367"/>
      <c r="ARP108" s="367"/>
      <c r="ARQ108" s="367"/>
      <c r="ARR108" s="367"/>
      <c r="ARS108" s="367"/>
      <c r="ART108" s="367"/>
      <c r="ARU108" s="367"/>
      <c r="ARV108" s="367"/>
      <c r="ARW108" s="367"/>
      <c r="ARX108" s="367"/>
      <c r="ARY108" s="367"/>
      <c r="ARZ108" s="367"/>
      <c r="ASA108" s="367"/>
      <c r="ASB108" s="367"/>
      <c r="ASC108" s="367"/>
      <c r="ASD108" s="367"/>
      <c r="ASE108" s="367"/>
      <c r="ASF108" s="367"/>
      <c r="ASG108" s="367"/>
      <c r="ASH108" s="367"/>
      <c r="ASI108" s="367"/>
      <c r="ASJ108" s="367"/>
      <c r="ASK108" s="367"/>
      <c r="ASL108" s="367"/>
      <c r="ASM108" s="367"/>
      <c r="ASN108" s="367"/>
      <c r="ASO108" s="367"/>
      <c r="ASP108" s="367"/>
      <c r="ASQ108" s="367"/>
      <c r="ASR108" s="367"/>
      <c r="ASS108" s="367"/>
      <c r="AST108" s="367"/>
      <c r="ASU108" s="367"/>
      <c r="ASV108" s="367"/>
      <c r="ASW108" s="367"/>
      <c r="ASX108" s="367"/>
      <c r="ASY108" s="367"/>
      <c r="ASZ108" s="367"/>
      <c r="ATA108" s="367"/>
      <c r="ATB108" s="367"/>
      <c r="ATC108" s="367"/>
      <c r="ATD108" s="367"/>
    </row>
    <row r="109" spans="1:1200" s="366" customFormat="1">
      <c r="A109" s="363">
        <v>9</v>
      </c>
      <c r="B109" s="363">
        <v>3</v>
      </c>
      <c r="C109" s="364" t="s">
        <v>1564</v>
      </c>
      <c r="D109" s="363">
        <v>2003</v>
      </c>
      <c r="E109" s="365" t="s">
        <v>1450</v>
      </c>
      <c r="F109" s="363" t="s">
        <v>1049</v>
      </c>
      <c r="G109" s="364"/>
      <c r="H109" s="364"/>
      <c r="I109" s="364"/>
      <c r="J109" s="364"/>
      <c r="K109" s="366" t="s">
        <v>1557</v>
      </c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  <c r="AZ109" s="367"/>
      <c r="BA109" s="367"/>
      <c r="BB109" s="367"/>
      <c r="BC109" s="367"/>
      <c r="BD109" s="367"/>
      <c r="BE109" s="367"/>
      <c r="BF109" s="367"/>
      <c r="BG109" s="367"/>
      <c r="BH109" s="367"/>
      <c r="BI109" s="367"/>
      <c r="BJ109" s="367"/>
      <c r="BK109" s="367"/>
      <c r="BL109" s="367"/>
      <c r="BM109" s="367"/>
      <c r="BN109" s="367"/>
      <c r="BO109" s="367"/>
      <c r="BP109" s="367"/>
      <c r="BQ109" s="367"/>
      <c r="BR109" s="367"/>
      <c r="BS109" s="367"/>
      <c r="BT109" s="367"/>
      <c r="BU109" s="367"/>
      <c r="BV109" s="367"/>
      <c r="BW109" s="367"/>
      <c r="BX109" s="367"/>
      <c r="BY109" s="367"/>
      <c r="BZ109" s="367"/>
      <c r="CA109" s="367"/>
      <c r="CB109" s="367"/>
      <c r="CC109" s="367"/>
      <c r="CD109" s="367"/>
      <c r="CE109" s="367"/>
      <c r="CF109" s="367"/>
      <c r="CG109" s="367"/>
      <c r="CH109" s="367"/>
      <c r="CI109" s="367"/>
      <c r="CJ109" s="367"/>
      <c r="CK109" s="367"/>
      <c r="CL109" s="367"/>
      <c r="CM109" s="367"/>
      <c r="CN109" s="367"/>
      <c r="CO109" s="367"/>
      <c r="CP109" s="367"/>
      <c r="CQ109" s="367"/>
      <c r="CR109" s="367"/>
      <c r="CS109" s="367"/>
      <c r="CT109" s="367"/>
      <c r="CU109" s="367"/>
      <c r="CV109" s="367"/>
      <c r="CW109" s="367"/>
      <c r="CX109" s="367"/>
      <c r="CY109" s="367"/>
      <c r="CZ109" s="367"/>
      <c r="DA109" s="367"/>
      <c r="DB109" s="367"/>
      <c r="DC109" s="367"/>
      <c r="DD109" s="367"/>
      <c r="DE109" s="367"/>
      <c r="DF109" s="367"/>
      <c r="DG109" s="367"/>
      <c r="DH109" s="367"/>
      <c r="DI109" s="367"/>
      <c r="DJ109" s="367"/>
      <c r="DK109" s="367"/>
      <c r="DL109" s="367"/>
      <c r="DM109" s="367"/>
      <c r="DN109" s="367"/>
      <c r="DO109" s="367"/>
      <c r="DP109" s="367"/>
      <c r="DQ109" s="367"/>
      <c r="DR109" s="367"/>
      <c r="DS109" s="367"/>
      <c r="DT109" s="367"/>
      <c r="DU109" s="367"/>
      <c r="DV109" s="367"/>
      <c r="DW109" s="367"/>
      <c r="DX109" s="367"/>
      <c r="DY109" s="367"/>
      <c r="DZ109" s="367"/>
      <c r="EA109" s="367"/>
      <c r="EB109" s="367"/>
      <c r="EC109" s="367"/>
      <c r="ED109" s="367"/>
      <c r="EE109" s="367"/>
      <c r="EF109" s="367"/>
      <c r="EG109" s="367"/>
      <c r="EH109" s="367"/>
      <c r="EI109" s="367"/>
      <c r="EJ109" s="367"/>
      <c r="EK109" s="367"/>
      <c r="EL109" s="367"/>
      <c r="EM109" s="367"/>
      <c r="EN109" s="367"/>
      <c r="EO109" s="367"/>
      <c r="EP109" s="367"/>
      <c r="EQ109" s="367"/>
      <c r="ER109" s="367"/>
      <c r="ES109" s="367"/>
      <c r="ET109" s="367"/>
      <c r="EU109" s="367"/>
      <c r="EV109" s="367"/>
      <c r="EW109" s="367"/>
      <c r="EX109" s="367"/>
      <c r="EY109" s="367"/>
      <c r="EZ109" s="367"/>
      <c r="FA109" s="367"/>
      <c r="FB109" s="367"/>
      <c r="FC109" s="367"/>
      <c r="FD109" s="367"/>
      <c r="FE109" s="367"/>
      <c r="FF109" s="367"/>
      <c r="FG109" s="367"/>
      <c r="FH109" s="367"/>
      <c r="FI109" s="367"/>
      <c r="FJ109" s="367"/>
      <c r="FK109" s="367"/>
      <c r="FL109" s="367"/>
      <c r="FM109" s="367"/>
      <c r="FN109" s="367"/>
      <c r="FO109" s="367"/>
      <c r="FP109" s="367"/>
      <c r="FQ109" s="367"/>
      <c r="FR109" s="367"/>
      <c r="FS109" s="367"/>
      <c r="FT109" s="367"/>
      <c r="FU109" s="367"/>
      <c r="FV109" s="367"/>
      <c r="FW109" s="367"/>
      <c r="FX109" s="367"/>
      <c r="FY109" s="367"/>
      <c r="FZ109" s="367"/>
      <c r="GA109" s="367"/>
      <c r="GB109" s="367"/>
      <c r="GC109" s="367"/>
      <c r="GD109" s="367"/>
      <c r="GE109" s="367"/>
      <c r="GF109" s="367"/>
      <c r="GG109" s="367"/>
      <c r="GH109" s="367"/>
      <c r="GI109" s="367"/>
      <c r="GJ109" s="367"/>
      <c r="GK109" s="367"/>
      <c r="GL109" s="367"/>
      <c r="GM109" s="367"/>
      <c r="GN109" s="367"/>
      <c r="GO109" s="367"/>
      <c r="GP109" s="367"/>
      <c r="GQ109" s="367"/>
      <c r="GR109" s="367"/>
      <c r="GS109" s="367"/>
      <c r="GT109" s="367"/>
      <c r="GU109" s="367"/>
      <c r="GV109" s="367"/>
      <c r="GW109" s="367"/>
      <c r="GX109" s="367"/>
      <c r="GY109" s="367"/>
      <c r="GZ109" s="367"/>
      <c r="HA109" s="367"/>
      <c r="HB109" s="367"/>
      <c r="HC109" s="367"/>
      <c r="HD109" s="367"/>
      <c r="HE109" s="367"/>
      <c r="HF109" s="367"/>
      <c r="HG109" s="367"/>
      <c r="HH109" s="367"/>
      <c r="HI109" s="367"/>
      <c r="HJ109" s="367"/>
      <c r="HK109" s="367"/>
      <c r="HL109" s="367"/>
      <c r="HM109" s="367"/>
      <c r="HN109" s="367"/>
      <c r="HO109" s="367"/>
      <c r="HP109" s="367"/>
      <c r="HQ109" s="367"/>
      <c r="HR109" s="367"/>
      <c r="HS109" s="367"/>
      <c r="HT109" s="367"/>
      <c r="HU109" s="367"/>
      <c r="HV109" s="367"/>
      <c r="HW109" s="367"/>
      <c r="HX109" s="367"/>
      <c r="HY109" s="367"/>
      <c r="HZ109" s="367"/>
      <c r="IA109" s="367"/>
      <c r="IB109" s="367"/>
      <c r="IC109" s="367"/>
      <c r="ID109" s="367"/>
      <c r="IE109" s="367"/>
      <c r="IF109" s="367"/>
      <c r="IG109" s="367"/>
      <c r="IH109" s="367"/>
      <c r="II109" s="367"/>
      <c r="IJ109" s="367"/>
      <c r="IK109" s="367"/>
      <c r="IL109" s="367"/>
      <c r="IM109" s="367"/>
      <c r="IN109" s="367"/>
      <c r="IO109" s="367"/>
      <c r="IP109" s="367"/>
      <c r="IQ109" s="367"/>
      <c r="IR109" s="367"/>
      <c r="IS109" s="367"/>
      <c r="IT109" s="367"/>
      <c r="IU109" s="367"/>
      <c r="IV109" s="367"/>
      <c r="IW109" s="367"/>
      <c r="IX109" s="367"/>
      <c r="IY109" s="367"/>
      <c r="IZ109" s="367"/>
      <c r="JA109" s="367"/>
      <c r="JB109" s="367"/>
      <c r="JC109" s="367"/>
      <c r="JD109" s="367"/>
      <c r="JE109" s="367"/>
      <c r="JF109" s="367"/>
      <c r="JG109" s="367"/>
      <c r="JH109" s="367"/>
      <c r="JI109" s="367"/>
      <c r="JJ109" s="367"/>
      <c r="JK109" s="367"/>
      <c r="JL109" s="367"/>
      <c r="JM109" s="367"/>
      <c r="JN109" s="367"/>
      <c r="JO109" s="367"/>
      <c r="JP109" s="367"/>
      <c r="JQ109" s="367"/>
      <c r="JR109" s="367"/>
      <c r="JS109" s="367"/>
      <c r="JT109" s="367"/>
      <c r="JU109" s="367"/>
      <c r="JV109" s="367"/>
      <c r="JW109" s="367"/>
      <c r="JX109" s="367"/>
      <c r="JY109" s="367"/>
      <c r="JZ109" s="367"/>
      <c r="KA109" s="367"/>
      <c r="KB109" s="367"/>
      <c r="KC109" s="367"/>
      <c r="KD109" s="367"/>
      <c r="KE109" s="367"/>
      <c r="KF109" s="367"/>
      <c r="KG109" s="367"/>
      <c r="KH109" s="367"/>
      <c r="KI109" s="367"/>
      <c r="KJ109" s="367"/>
      <c r="KK109" s="367"/>
      <c r="KL109" s="367"/>
      <c r="KM109" s="367"/>
      <c r="KN109" s="367"/>
      <c r="KO109" s="367"/>
      <c r="KP109" s="367"/>
      <c r="KQ109" s="367"/>
      <c r="KR109" s="367"/>
      <c r="KS109" s="367"/>
      <c r="KT109" s="367"/>
      <c r="KU109" s="367"/>
      <c r="KV109" s="367"/>
      <c r="KW109" s="367"/>
      <c r="KX109" s="367"/>
      <c r="KY109" s="367"/>
      <c r="KZ109" s="367"/>
      <c r="LA109" s="367"/>
      <c r="LB109" s="367"/>
      <c r="LC109" s="367"/>
      <c r="LD109" s="367"/>
      <c r="LE109" s="367"/>
      <c r="LF109" s="367"/>
      <c r="LG109" s="367"/>
      <c r="LH109" s="367"/>
      <c r="LI109" s="367"/>
      <c r="LJ109" s="367"/>
      <c r="LK109" s="367"/>
      <c r="LL109" s="367"/>
      <c r="LM109" s="367"/>
      <c r="LN109" s="367"/>
      <c r="LO109" s="367"/>
      <c r="LP109" s="367"/>
      <c r="LQ109" s="367"/>
      <c r="LR109" s="367"/>
      <c r="LS109" s="367"/>
      <c r="LT109" s="367"/>
      <c r="LU109" s="367"/>
      <c r="LV109" s="367"/>
      <c r="LW109" s="367"/>
      <c r="LX109" s="367"/>
      <c r="LY109" s="367"/>
      <c r="LZ109" s="367"/>
      <c r="MA109" s="367"/>
      <c r="MB109" s="367"/>
      <c r="MC109" s="367"/>
      <c r="MD109" s="367"/>
      <c r="ME109" s="367"/>
      <c r="MF109" s="367"/>
      <c r="MG109" s="367"/>
      <c r="MH109" s="367"/>
      <c r="MI109" s="367"/>
      <c r="MJ109" s="367"/>
      <c r="MK109" s="367"/>
      <c r="ML109" s="367"/>
      <c r="MM109" s="367"/>
      <c r="MN109" s="367"/>
      <c r="MO109" s="367"/>
      <c r="MP109" s="367"/>
      <c r="MQ109" s="367"/>
      <c r="MR109" s="367"/>
      <c r="MS109" s="367"/>
      <c r="MT109" s="367"/>
      <c r="MU109" s="367"/>
      <c r="MV109" s="367"/>
      <c r="MW109" s="367"/>
      <c r="MX109" s="367"/>
      <c r="MY109" s="367"/>
      <c r="MZ109" s="367"/>
      <c r="NA109" s="367"/>
      <c r="NB109" s="367"/>
      <c r="NC109" s="367"/>
      <c r="ND109" s="367"/>
      <c r="NE109" s="367"/>
      <c r="NF109" s="367"/>
      <c r="NG109" s="367"/>
      <c r="NH109" s="367"/>
      <c r="NI109" s="367"/>
      <c r="NJ109" s="367"/>
      <c r="NK109" s="367"/>
      <c r="NL109" s="367"/>
      <c r="NM109" s="367"/>
      <c r="NN109" s="367"/>
      <c r="NO109" s="367"/>
      <c r="NP109" s="367"/>
      <c r="NQ109" s="367"/>
      <c r="NR109" s="367"/>
      <c r="NS109" s="367"/>
      <c r="NT109" s="367"/>
      <c r="NU109" s="367"/>
      <c r="NV109" s="367"/>
      <c r="NW109" s="367"/>
      <c r="NX109" s="367"/>
      <c r="NY109" s="367"/>
      <c r="NZ109" s="367"/>
      <c r="OA109" s="367"/>
      <c r="OB109" s="367"/>
      <c r="OC109" s="367"/>
      <c r="OD109" s="367"/>
      <c r="OE109" s="367"/>
      <c r="OF109" s="367"/>
      <c r="OG109" s="367"/>
      <c r="OH109" s="367"/>
      <c r="OI109" s="367"/>
      <c r="OJ109" s="367"/>
      <c r="OK109" s="367"/>
      <c r="OL109" s="367"/>
      <c r="OM109" s="367"/>
      <c r="ON109" s="367"/>
      <c r="OO109" s="367"/>
      <c r="OP109" s="367"/>
      <c r="OQ109" s="367"/>
      <c r="OR109" s="367"/>
      <c r="OS109" s="367"/>
      <c r="OT109" s="367"/>
      <c r="OU109" s="367"/>
      <c r="OV109" s="367"/>
      <c r="OW109" s="367"/>
      <c r="OX109" s="367"/>
      <c r="OY109" s="367"/>
      <c r="OZ109" s="367"/>
      <c r="PA109" s="367"/>
      <c r="PB109" s="367"/>
      <c r="PC109" s="367"/>
      <c r="PD109" s="367"/>
      <c r="PE109" s="367"/>
      <c r="PF109" s="367"/>
      <c r="PG109" s="367"/>
      <c r="PH109" s="367"/>
      <c r="PI109" s="367"/>
      <c r="PJ109" s="367"/>
      <c r="PK109" s="367"/>
      <c r="PL109" s="367"/>
      <c r="PM109" s="367"/>
      <c r="PN109" s="367"/>
      <c r="PO109" s="367"/>
      <c r="PP109" s="367"/>
      <c r="PQ109" s="367"/>
      <c r="PR109" s="367"/>
      <c r="PS109" s="367"/>
      <c r="PT109" s="367"/>
      <c r="PU109" s="367"/>
      <c r="PV109" s="367"/>
      <c r="PW109" s="367"/>
      <c r="PX109" s="367"/>
      <c r="PY109" s="367"/>
      <c r="PZ109" s="367"/>
      <c r="QA109" s="367"/>
      <c r="QB109" s="367"/>
      <c r="QC109" s="367"/>
      <c r="QD109" s="367"/>
      <c r="QE109" s="367"/>
      <c r="QF109" s="367"/>
      <c r="QG109" s="367"/>
      <c r="QH109" s="367"/>
      <c r="QI109" s="367"/>
      <c r="QJ109" s="367"/>
      <c r="QK109" s="367"/>
      <c r="QL109" s="367"/>
      <c r="QM109" s="367"/>
      <c r="QN109" s="367"/>
      <c r="QO109" s="367"/>
      <c r="QP109" s="367"/>
      <c r="QQ109" s="367"/>
      <c r="QR109" s="367"/>
      <c r="QS109" s="367"/>
      <c r="QT109" s="367"/>
      <c r="QU109" s="367"/>
      <c r="QV109" s="367"/>
      <c r="QW109" s="367"/>
      <c r="QX109" s="367"/>
      <c r="QY109" s="367"/>
      <c r="QZ109" s="367"/>
      <c r="RA109" s="367"/>
      <c r="RB109" s="367"/>
      <c r="RC109" s="367"/>
      <c r="RD109" s="367"/>
      <c r="RE109" s="367"/>
      <c r="RF109" s="367"/>
      <c r="RG109" s="367"/>
      <c r="RH109" s="367"/>
      <c r="RI109" s="367"/>
      <c r="RJ109" s="367"/>
      <c r="RK109" s="367"/>
      <c r="RL109" s="367"/>
      <c r="RM109" s="367"/>
      <c r="RN109" s="367"/>
      <c r="RO109" s="367"/>
      <c r="RP109" s="367"/>
      <c r="RQ109" s="367"/>
      <c r="RR109" s="367"/>
      <c r="RS109" s="367"/>
      <c r="RT109" s="367"/>
      <c r="RU109" s="367"/>
      <c r="RV109" s="367"/>
      <c r="RW109" s="367"/>
      <c r="RX109" s="367"/>
      <c r="RY109" s="367"/>
      <c r="RZ109" s="367"/>
      <c r="SA109" s="367"/>
      <c r="SB109" s="367"/>
      <c r="SC109" s="367"/>
      <c r="SD109" s="367"/>
      <c r="SE109" s="367"/>
      <c r="SF109" s="367"/>
      <c r="SG109" s="367"/>
      <c r="SH109" s="367"/>
      <c r="SI109" s="367"/>
      <c r="SJ109" s="367"/>
      <c r="SK109" s="367"/>
      <c r="SL109" s="367"/>
      <c r="SM109" s="367"/>
      <c r="SN109" s="367"/>
      <c r="SO109" s="367"/>
      <c r="SP109" s="367"/>
      <c r="SQ109" s="367"/>
      <c r="SR109" s="367"/>
      <c r="SS109" s="367"/>
      <c r="ST109" s="367"/>
      <c r="SU109" s="367"/>
      <c r="SV109" s="367"/>
      <c r="SW109" s="367"/>
      <c r="SX109" s="367"/>
      <c r="SY109" s="367"/>
      <c r="SZ109" s="367"/>
      <c r="TA109" s="367"/>
      <c r="TB109" s="367"/>
      <c r="TC109" s="367"/>
      <c r="TD109" s="367"/>
      <c r="TE109" s="367"/>
      <c r="TF109" s="367"/>
      <c r="TG109" s="367"/>
      <c r="TH109" s="367"/>
      <c r="TI109" s="367"/>
      <c r="TJ109" s="367"/>
      <c r="TK109" s="367"/>
      <c r="TL109" s="367"/>
      <c r="TM109" s="367"/>
      <c r="TN109" s="367"/>
      <c r="TO109" s="367"/>
      <c r="TP109" s="367"/>
      <c r="TQ109" s="367"/>
      <c r="TR109" s="367"/>
      <c r="TS109" s="367"/>
      <c r="TT109" s="367"/>
      <c r="TU109" s="367"/>
      <c r="TV109" s="367"/>
      <c r="TW109" s="367"/>
      <c r="TX109" s="367"/>
      <c r="TY109" s="367"/>
      <c r="TZ109" s="367"/>
      <c r="UA109" s="367"/>
      <c r="UB109" s="367"/>
      <c r="UC109" s="367"/>
      <c r="UD109" s="367"/>
      <c r="UE109" s="367"/>
      <c r="UF109" s="367"/>
      <c r="UG109" s="367"/>
      <c r="UH109" s="367"/>
      <c r="UI109" s="367"/>
      <c r="UJ109" s="367"/>
      <c r="UK109" s="367"/>
      <c r="UL109" s="367"/>
      <c r="UM109" s="367"/>
      <c r="UN109" s="367"/>
      <c r="UO109" s="367"/>
      <c r="UP109" s="367"/>
      <c r="UQ109" s="367"/>
      <c r="UR109" s="367"/>
      <c r="US109" s="367"/>
      <c r="UT109" s="367"/>
      <c r="UU109" s="367"/>
      <c r="UV109" s="367"/>
      <c r="UW109" s="367"/>
      <c r="UX109" s="367"/>
      <c r="UY109" s="367"/>
      <c r="UZ109" s="367"/>
      <c r="VA109" s="367"/>
      <c r="VB109" s="367"/>
      <c r="VC109" s="367"/>
      <c r="VD109" s="367"/>
      <c r="VE109" s="367"/>
      <c r="VF109" s="367"/>
      <c r="VG109" s="367"/>
      <c r="VH109" s="367"/>
      <c r="VI109" s="367"/>
      <c r="VJ109" s="367"/>
      <c r="VK109" s="367"/>
      <c r="VL109" s="367"/>
      <c r="VM109" s="367"/>
      <c r="VN109" s="367"/>
      <c r="VO109" s="367"/>
      <c r="VP109" s="367"/>
      <c r="VQ109" s="367"/>
      <c r="VR109" s="367"/>
      <c r="VS109" s="367"/>
      <c r="VT109" s="367"/>
      <c r="VU109" s="367"/>
      <c r="VV109" s="367"/>
      <c r="VW109" s="367"/>
      <c r="VX109" s="367"/>
      <c r="VY109" s="367"/>
      <c r="VZ109" s="367"/>
      <c r="WA109" s="367"/>
      <c r="WB109" s="367"/>
      <c r="WC109" s="367"/>
      <c r="WD109" s="367"/>
      <c r="WE109" s="367"/>
      <c r="WF109" s="367"/>
      <c r="WG109" s="367"/>
      <c r="WH109" s="367"/>
      <c r="WI109" s="367"/>
      <c r="WJ109" s="367"/>
      <c r="WK109" s="367"/>
      <c r="WL109" s="367"/>
      <c r="WM109" s="367"/>
      <c r="WN109" s="367"/>
      <c r="WO109" s="367"/>
      <c r="WP109" s="367"/>
      <c r="WQ109" s="367"/>
      <c r="WR109" s="367"/>
      <c r="WS109" s="367"/>
      <c r="WT109" s="367"/>
      <c r="WU109" s="367"/>
      <c r="WV109" s="367"/>
      <c r="WW109" s="367"/>
      <c r="WX109" s="367"/>
      <c r="WY109" s="367"/>
      <c r="WZ109" s="367"/>
      <c r="XA109" s="367"/>
      <c r="XB109" s="367"/>
      <c r="XC109" s="367"/>
      <c r="XD109" s="367"/>
      <c r="XE109" s="367"/>
      <c r="XF109" s="367"/>
      <c r="XG109" s="367"/>
      <c r="XH109" s="367"/>
      <c r="XI109" s="367"/>
      <c r="XJ109" s="367"/>
      <c r="XK109" s="367"/>
      <c r="XL109" s="367"/>
      <c r="XM109" s="367"/>
      <c r="XN109" s="367"/>
      <c r="XO109" s="367"/>
      <c r="XP109" s="367"/>
      <c r="XQ109" s="367"/>
      <c r="XR109" s="367"/>
      <c r="XS109" s="367"/>
      <c r="XT109" s="367"/>
      <c r="XU109" s="367"/>
      <c r="XV109" s="367"/>
      <c r="XW109" s="367"/>
      <c r="XX109" s="367"/>
      <c r="XY109" s="367"/>
      <c r="XZ109" s="367"/>
      <c r="YA109" s="367"/>
      <c r="YB109" s="367"/>
      <c r="YC109" s="367"/>
      <c r="YD109" s="367"/>
      <c r="YE109" s="367"/>
      <c r="YF109" s="367"/>
      <c r="YG109" s="367"/>
      <c r="YH109" s="367"/>
      <c r="YI109" s="367"/>
      <c r="YJ109" s="367"/>
      <c r="YK109" s="367"/>
      <c r="YL109" s="367"/>
      <c r="YM109" s="367"/>
      <c r="YN109" s="367"/>
      <c r="YO109" s="367"/>
      <c r="YP109" s="367"/>
      <c r="YQ109" s="367"/>
      <c r="YR109" s="367"/>
      <c r="YS109" s="367"/>
      <c r="YT109" s="367"/>
      <c r="YU109" s="367"/>
      <c r="YV109" s="367"/>
      <c r="YW109" s="367"/>
      <c r="YX109" s="367"/>
      <c r="YY109" s="367"/>
      <c r="YZ109" s="367"/>
      <c r="ZA109" s="367"/>
      <c r="ZB109" s="367"/>
      <c r="ZC109" s="367"/>
      <c r="ZD109" s="367"/>
      <c r="ZE109" s="367"/>
      <c r="ZF109" s="367"/>
      <c r="ZG109" s="367"/>
      <c r="ZH109" s="367"/>
      <c r="ZI109" s="367"/>
      <c r="ZJ109" s="367"/>
      <c r="ZK109" s="367"/>
      <c r="ZL109" s="367"/>
      <c r="ZM109" s="367"/>
      <c r="ZN109" s="367"/>
      <c r="ZO109" s="367"/>
      <c r="ZP109" s="367"/>
      <c r="ZQ109" s="367"/>
      <c r="ZR109" s="367"/>
      <c r="ZS109" s="367"/>
      <c r="ZT109" s="367"/>
      <c r="ZU109" s="367"/>
      <c r="ZV109" s="367"/>
      <c r="ZW109" s="367"/>
      <c r="ZX109" s="367"/>
      <c r="ZY109" s="367"/>
      <c r="ZZ109" s="367"/>
      <c r="AAA109" s="367"/>
      <c r="AAB109" s="367"/>
      <c r="AAC109" s="367"/>
      <c r="AAD109" s="367"/>
      <c r="AAE109" s="367"/>
      <c r="AAF109" s="367"/>
      <c r="AAG109" s="367"/>
      <c r="AAH109" s="367"/>
      <c r="AAI109" s="367"/>
      <c r="AAJ109" s="367"/>
      <c r="AAK109" s="367"/>
      <c r="AAL109" s="367"/>
      <c r="AAM109" s="367"/>
      <c r="AAN109" s="367"/>
      <c r="AAO109" s="367"/>
      <c r="AAP109" s="367"/>
      <c r="AAQ109" s="367"/>
      <c r="AAR109" s="367"/>
      <c r="AAS109" s="367"/>
      <c r="AAT109" s="367"/>
      <c r="AAU109" s="367"/>
      <c r="AAV109" s="367"/>
      <c r="AAW109" s="367"/>
      <c r="AAX109" s="367"/>
      <c r="AAY109" s="367"/>
      <c r="AAZ109" s="367"/>
      <c r="ABA109" s="367"/>
      <c r="ABB109" s="367"/>
      <c r="ABC109" s="367"/>
      <c r="ABD109" s="367"/>
      <c r="ABE109" s="367"/>
      <c r="ABF109" s="367"/>
      <c r="ABG109" s="367"/>
      <c r="ABH109" s="367"/>
      <c r="ABI109" s="367"/>
      <c r="ABJ109" s="367"/>
      <c r="ABK109" s="367"/>
      <c r="ABL109" s="367"/>
      <c r="ABM109" s="367"/>
      <c r="ABN109" s="367"/>
      <c r="ABO109" s="367"/>
      <c r="ABP109" s="367"/>
      <c r="ABQ109" s="367"/>
      <c r="ABR109" s="367"/>
      <c r="ABS109" s="367"/>
      <c r="ABT109" s="367"/>
      <c r="ABU109" s="367"/>
      <c r="ABV109" s="367"/>
      <c r="ABW109" s="367"/>
      <c r="ABX109" s="367"/>
      <c r="ABY109" s="367"/>
      <c r="ABZ109" s="367"/>
      <c r="ACA109" s="367"/>
      <c r="ACB109" s="367"/>
      <c r="ACC109" s="367"/>
      <c r="ACD109" s="367"/>
      <c r="ACE109" s="367"/>
      <c r="ACF109" s="367"/>
      <c r="ACG109" s="367"/>
      <c r="ACH109" s="367"/>
      <c r="ACI109" s="367"/>
      <c r="ACJ109" s="367"/>
      <c r="ACK109" s="367"/>
      <c r="ACL109" s="367"/>
      <c r="ACM109" s="367"/>
      <c r="ACN109" s="367"/>
      <c r="ACO109" s="367"/>
      <c r="ACP109" s="367"/>
      <c r="ACQ109" s="367"/>
      <c r="ACR109" s="367"/>
      <c r="ACS109" s="367"/>
      <c r="ACT109" s="367"/>
      <c r="ACU109" s="367"/>
      <c r="ACV109" s="367"/>
      <c r="ACW109" s="367"/>
      <c r="ACX109" s="367"/>
      <c r="ACY109" s="367"/>
      <c r="ACZ109" s="367"/>
      <c r="ADA109" s="367"/>
      <c r="ADB109" s="367"/>
      <c r="ADC109" s="367"/>
      <c r="ADD109" s="367"/>
      <c r="ADE109" s="367"/>
      <c r="ADF109" s="367"/>
      <c r="ADG109" s="367"/>
      <c r="ADH109" s="367"/>
      <c r="ADI109" s="367"/>
      <c r="ADJ109" s="367"/>
      <c r="ADK109" s="367"/>
      <c r="ADL109" s="367"/>
      <c r="ADM109" s="367"/>
      <c r="ADN109" s="367"/>
      <c r="ADO109" s="367"/>
      <c r="ADP109" s="367"/>
      <c r="ADQ109" s="367"/>
      <c r="ADR109" s="367"/>
      <c r="ADS109" s="367"/>
      <c r="ADT109" s="367"/>
      <c r="ADU109" s="367"/>
      <c r="ADV109" s="367"/>
      <c r="ADW109" s="367"/>
      <c r="ADX109" s="367"/>
      <c r="ADY109" s="367"/>
      <c r="ADZ109" s="367"/>
      <c r="AEA109" s="367"/>
      <c r="AEB109" s="367"/>
      <c r="AEC109" s="367"/>
      <c r="AED109" s="367"/>
      <c r="AEE109" s="367"/>
      <c r="AEF109" s="367"/>
      <c r="AEG109" s="367"/>
      <c r="AEH109" s="367"/>
      <c r="AEI109" s="367"/>
      <c r="AEJ109" s="367"/>
      <c r="AEK109" s="367"/>
      <c r="AEL109" s="367"/>
      <c r="AEM109" s="367"/>
      <c r="AEN109" s="367"/>
      <c r="AEO109" s="367"/>
      <c r="AEP109" s="367"/>
      <c r="AEQ109" s="367"/>
      <c r="AER109" s="367"/>
      <c r="AES109" s="367"/>
      <c r="AET109" s="367"/>
      <c r="AEU109" s="367"/>
      <c r="AEV109" s="367"/>
      <c r="AEW109" s="367"/>
      <c r="AEX109" s="367"/>
      <c r="AEY109" s="367"/>
      <c r="AEZ109" s="367"/>
      <c r="AFA109" s="367"/>
      <c r="AFB109" s="367"/>
      <c r="AFC109" s="367"/>
      <c r="AFD109" s="367"/>
      <c r="AFE109" s="367"/>
      <c r="AFF109" s="367"/>
      <c r="AFG109" s="367"/>
      <c r="AFH109" s="367"/>
      <c r="AFI109" s="367"/>
      <c r="AFJ109" s="367"/>
      <c r="AFK109" s="367"/>
      <c r="AFL109" s="367"/>
      <c r="AFM109" s="367"/>
      <c r="AFN109" s="367"/>
      <c r="AFO109" s="367"/>
      <c r="AFP109" s="367"/>
      <c r="AFQ109" s="367"/>
      <c r="AFR109" s="367"/>
      <c r="AFS109" s="367"/>
      <c r="AFT109" s="367"/>
      <c r="AFU109" s="367"/>
      <c r="AFV109" s="367"/>
      <c r="AFW109" s="367"/>
      <c r="AFX109" s="367"/>
      <c r="AFY109" s="367"/>
      <c r="AFZ109" s="367"/>
      <c r="AGA109" s="367"/>
      <c r="AGB109" s="367"/>
      <c r="AGC109" s="367"/>
      <c r="AGD109" s="367"/>
      <c r="AGE109" s="367"/>
      <c r="AGF109" s="367"/>
      <c r="AGG109" s="367"/>
      <c r="AGH109" s="367"/>
      <c r="AGI109" s="367"/>
      <c r="AGJ109" s="367"/>
      <c r="AGK109" s="367"/>
      <c r="AGL109" s="367"/>
      <c r="AGM109" s="367"/>
      <c r="AGN109" s="367"/>
      <c r="AGO109" s="367"/>
      <c r="AGP109" s="367"/>
      <c r="AGQ109" s="367"/>
      <c r="AGR109" s="367"/>
      <c r="AGS109" s="367"/>
      <c r="AGT109" s="367"/>
      <c r="AGU109" s="367"/>
      <c r="AGV109" s="367"/>
      <c r="AGW109" s="367"/>
      <c r="AGX109" s="367"/>
      <c r="AGY109" s="367"/>
      <c r="AGZ109" s="367"/>
      <c r="AHA109" s="367"/>
      <c r="AHB109" s="367"/>
      <c r="AHC109" s="367"/>
      <c r="AHD109" s="367"/>
      <c r="AHE109" s="367"/>
      <c r="AHF109" s="367"/>
      <c r="AHG109" s="367"/>
      <c r="AHH109" s="367"/>
      <c r="AHI109" s="367"/>
      <c r="AHJ109" s="367"/>
      <c r="AHK109" s="367"/>
      <c r="AHL109" s="367"/>
      <c r="AHM109" s="367"/>
      <c r="AHN109" s="367"/>
      <c r="AHO109" s="367"/>
      <c r="AHP109" s="367"/>
      <c r="AHQ109" s="367"/>
      <c r="AHR109" s="367"/>
      <c r="AHS109" s="367"/>
      <c r="AHT109" s="367"/>
      <c r="AHU109" s="367"/>
      <c r="AHV109" s="367"/>
      <c r="AHW109" s="367"/>
      <c r="AHX109" s="367"/>
      <c r="AHY109" s="367"/>
      <c r="AHZ109" s="367"/>
      <c r="AIA109" s="367"/>
      <c r="AIB109" s="367"/>
      <c r="AIC109" s="367"/>
      <c r="AID109" s="367"/>
      <c r="AIE109" s="367"/>
      <c r="AIF109" s="367"/>
      <c r="AIG109" s="367"/>
      <c r="AIH109" s="367"/>
      <c r="AII109" s="367"/>
      <c r="AIJ109" s="367"/>
      <c r="AIK109" s="367"/>
      <c r="AIL109" s="367"/>
      <c r="AIM109" s="367"/>
      <c r="AIN109" s="367"/>
      <c r="AIO109" s="367"/>
      <c r="AIP109" s="367"/>
      <c r="AIQ109" s="367"/>
      <c r="AIR109" s="367"/>
      <c r="AIS109" s="367"/>
      <c r="AIT109" s="367"/>
      <c r="AIU109" s="367"/>
      <c r="AIV109" s="367"/>
      <c r="AIW109" s="367"/>
      <c r="AIX109" s="367"/>
      <c r="AIY109" s="367"/>
      <c r="AIZ109" s="367"/>
      <c r="AJA109" s="367"/>
      <c r="AJB109" s="367"/>
      <c r="AJC109" s="367"/>
      <c r="AJD109" s="367"/>
      <c r="AJE109" s="367"/>
      <c r="AJF109" s="367"/>
      <c r="AJG109" s="367"/>
      <c r="AJH109" s="367"/>
      <c r="AJI109" s="367"/>
      <c r="AJJ109" s="367"/>
      <c r="AJK109" s="367"/>
      <c r="AJL109" s="367"/>
      <c r="AJM109" s="367"/>
      <c r="AJN109" s="367"/>
      <c r="AJO109" s="367"/>
      <c r="AJP109" s="367"/>
      <c r="AJQ109" s="367"/>
      <c r="AJR109" s="367"/>
      <c r="AJS109" s="367"/>
      <c r="AJT109" s="367"/>
      <c r="AJU109" s="367"/>
      <c r="AJV109" s="367"/>
      <c r="AJW109" s="367"/>
      <c r="AJX109" s="367"/>
      <c r="AJY109" s="367"/>
      <c r="AJZ109" s="367"/>
      <c r="AKA109" s="367"/>
      <c r="AKB109" s="367"/>
      <c r="AKC109" s="367"/>
      <c r="AKD109" s="367"/>
      <c r="AKE109" s="367"/>
      <c r="AKF109" s="367"/>
      <c r="AKG109" s="367"/>
      <c r="AKH109" s="367"/>
      <c r="AKI109" s="367"/>
      <c r="AKJ109" s="367"/>
      <c r="AKK109" s="367"/>
      <c r="AKL109" s="367"/>
      <c r="AKM109" s="367"/>
      <c r="AKN109" s="367"/>
      <c r="AKO109" s="367"/>
      <c r="AKP109" s="367"/>
      <c r="AKQ109" s="367"/>
      <c r="AKR109" s="367"/>
      <c r="AKS109" s="367"/>
      <c r="AKT109" s="367"/>
      <c r="AKU109" s="367"/>
      <c r="AKV109" s="367"/>
      <c r="AKW109" s="367"/>
      <c r="AKX109" s="367"/>
      <c r="AKY109" s="367"/>
      <c r="AKZ109" s="367"/>
      <c r="ALA109" s="367"/>
      <c r="ALB109" s="367"/>
      <c r="ALC109" s="367"/>
      <c r="ALD109" s="367"/>
      <c r="ALE109" s="367"/>
      <c r="ALF109" s="367"/>
      <c r="ALG109" s="367"/>
      <c r="ALH109" s="367"/>
      <c r="ALI109" s="367"/>
      <c r="ALJ109" s="367"/>
      <c r="ALK109" s="367"/>
      <c r="ALL109" s="367"/>
      <c r="ALM109" s="367"/>
      <c r="ALN109" s="367"/>
      <c r="ALO109" s="367"/>
      <c r="ALP109" s="367"/>
      <c r="ALQ109" s="367"/>
      <c r="ALR109" s="367"/>
      <c r="ALS109" s="367"/>
      <c r="ALT109" s="367"/>
      <c r="ALU109" s="367"/>
      <c r="ALV109" s="367"/>
      <c r="ALW109" s="367"/>
      <c r="ALX109" s="367"/>
      <c r="ALY109" s="367"/>
      <c r="ALZ109" s="367"/>
      <c r="AMA109" s="367"/>
      <c r="AMB109" s="367"/>
      <c r="AMC109" s="367"/>
      <c r="AMD109" s="367"/>
      <c r="AME109" s="367"/>
      <c r="AMF109" s="367"/>
      <c r="AMG109" s="367"/>
      <c r="AMH109" s="367"/>
      <c r="AMI109" s="367"/>
      <c r="AMJ109" s="367"/>
      <c r="AMK109" s="367"/>
      <c r="AML109" s="367"/>
      <c r="AMM109" s="367"/>
      <c r="AMN109" s="367"/>
      <c r="AMO109" s="367"/>
      <c r="AMP109" s="367"/>
      <c r="AMQ109" s="367"/>
      <c r="AMR109" s="367"/>
      <c r="AMS109" s="367"/>
      <c r="AMT109" s="367"/>
      <c r="AMU109" s="367"/>
      <c r="AMV109" s="367"/>
      <c r="AMW109" s="367"/>
      <c r="AMX109" s="367"/>
      <c r="AMY109" s="367"/>
      <c r="AMZ109" s="367"/>
      <c r="ANA109" s="367"/>
      <c r="ANB109" s="367"/>
      <c r="ANC109" s="367"/>
      <c r="AND109" s="367"/>
      <c r="ANE109" s="367"/>
      <c r="ANF109" s="367"/>
      <c r="ANG109" s="367"/>
      <c r="ANH109" s="367"/>
      <c r="ANI109" s="367"/>
      <c r="ANJ109" s="367"/>
      <c r="ANK109" s="367"/>
      <c r="ANL109" s="367"/>
      <c r="ANM109" s="367"/>
      <c r="ANN109" s="367"/>
      <c r="ANO109" s="367"/>
      <c r="ANP109" s="367"/>
      <c r="ANQ109" s="367"/>
      <c r="ANR109" s="367"/>
      <c r="ANS109" s="367"/>
      <c r="ANT109" s="367"/>
      <c r="ANU109" s="367"/>
      <c r="ANV109" s="367"/>
      <c r="ANW109" s="367"/>
      <c r="ANX109" s="367"/>
      <c r="ANY109" s="367"/>
      <c r="ANZ109" s="367"/>
      <c r="AOA109" s="367"/>
      <c r="AOB109" s="367"/>
      <c r="AOC109" s="367"/>
      <c r="AOD109" s="367"/>
      <c r="AOE109" s="367"/>
      <c r="AOF109" s="367"/>
      <c r="AOG109" s="367"/>
      <c r="AOH109" s="367"/>
      <c r="AOI109" s="367"/>
      <c r="AOJ109" s="367"/>
      <c r="AOK109" s="367"/>
      <c r="AOL109" s="367"/>
      <c r="AOM109" s="367"/>
      <c r="AON109" s="367"/>
      <c r="AOO109" s="367"/>
      <c r="AOP109" s="367"/>
      <c r="AOQ109" s="367"/>
      <c r="AOR109" s="367"/>
      <c r="AOS109" s="367"/>
      <c r="AOT109" s="367"/>
      <c r="AOU109" s="367"/>
      <c r="AOV109" s="367"/>
      <c r="AOW109" s="367"/>
      <c r="AOX109" s="367"/>
      <c r="AOY109" s="367"/>
      <c r="AOZ109" s="367"/>
      <c r="APA109" s="367"/>
      <c r="APB109" s="367"/>
      <c r="APC109" s="367"/>
      <c r="APD109" s="367"/>
      <c r="APE109" s="367"/>
      <c r="APF109" s="367"/>
      <c r="APG109" s="367"/>
      <c r="APH109" s="367"/>
      <c r="API109" s="367"/>
      <c r="APJ109" s="367"/>
      <c r="APK109" s="367"/>
      <c r="APL109" s="367"/>
      <c r="APM109" s="367"/>
      <c r="APN109" s="367"/>
      <c r="APO109" s="367"/>
      <c r="APP109" s="367"/>
      <c r="APQ109" s="367"/>
      <c r="APR109" s="367"/>
      <c r="APS109" s="367"/>
      <c r="APT109" s="367"/>
      <c r="APU109" s="367"/>
      <c r="APV109" s="367"/>
      <c r="APW109" s="367"/>
      <c r="APX109" s="367"/>
      <c r="APY109" s="367"/>
      <c r="APZ109" s="367"/>
      <c r="AQA109" s="367"/>
      <c r="AQB109" s="367"/>
      <c r="AQC109" s="367"/>
      <c r="AQD109" s="367"/>
      <c r="AQE109" s="367"/>
      <c r="AQF109" s="367"/>
      <c r="AQG109" s="367"/>
      <c r="AQH109" s="367"/>
      <c r="AQI109" s="367"/>
      <c r="AQJ109" s="367"/>
      <c r="AQK109" s="367"/>
      <c r="AQL109" s="367"/>
      <c r="AQM109" s="367"/>
      <c r="AQN109" s="367"/>
      <c r="AQO109" s="367"/>
      <c r="AQP109" s="367"/>
      <c r="AQQ109" s="367"/>
      <c r="AQR109" s="367"/>
      <c r="AQS109" s="367"/>
      <c r="AQT109" s="367"/>
      <c r="AQU109" s="367"/>
      <c r="AQV109" s="367"/>
      <c r="AQW109" s="367"/>
      <c r="AQX109" s="367"/>
      <c r="AQY109" s="367"/>
      <c r="AQZ109" s="367"/>
      <c r="ARA109" s="367"/>
      <c r="ARB109" s="367"/>
      <c r="ARC109" s="367"/>
      <c r="ARD109" s="367"/>
      <c r="ARE109" s="367"/>
      <c r="ARF109" s="367"/>
      <c r="ARG109" s="367"/>
      <c r="ARH109" s="367"/>
      <c r="ARI109" s="367"/>
      <c r="ARJ109" s="367"/>
      <c r="ARK109" s="367"/>
      <c r="ARL109" s="367"/>
      <c r="ARM109" s="367"/>
      <c r="ARN109" s="367"/>
      <c r="ARO109" s="367"/>
      <c r="ARP109" s="367"/>
      <c r="ARQ109" s="367"/>
      <c r="ARR109" s="367"/>
      <c r="ARS109" s="367"/>
      <c r="ART109" s="367"/>
      <c r="ARU109" s="367"/>
      <c r="ARV109" s="367"/>
      <c r="ARW109" s="367"/>
      <c r="ARX109" s="367"/>
      <c r="ARY109" s="367"/>
      <c r="ARZ109" s="367"/>
      <c r="ASA109" s="367"/>
      <c r="ASB109" s="367"/>
      <c r="ASC109" s="367"/>
      <c r="ASD109" s="367"/>
      <c r="ASE109" s="367"/>
      <c r="ASF109" s="367"/>
      <c r="ASG109" s="367"/>
      <c r="ASH109" s="367"/>
      <c r="ASI109" s="367"/>
      <c r="ASJ109" s="367"/>
      <c r="ASK109" s="367"/>
      <c r="ASL109" s="367"/>
      <c r="ASM109" s="367"/>
      <c r="ASN109" s="367"/>
      <c r="ASO109" s="367"/>
      <c r="ASP109" s="367"/>
      <c r="ASQ109" s="367"/>
      <c r="ASR109" s="367"/>
      <c r="ASS109" s="367"/>
      <c r="AST109" s="367"/>
      <c r="ASU109" s="367"/>
      <c r="ASV109" s="367"/>
      <c r="ASW109" s="367"/>
      <c r="ASX109" s="367"/>
      <c r="ASY109" s="367"/>
      <c r="ASZ109" s="367"/>
      <c r="ATA109" s="367"/>
      <c r="ATB109" s="367"/>
      <c r="ATC109" s="367"/>
      <c r="ATD109" s="367"/>
    </row>
    <row r="110" spans="1:1200" s="366" customFormat="1">
      <c r="A110" s="363">
        <v>9</v>
      </c>
      <c r="B110" s="363">
        <v>5</v>
      </c>
      <c r="C110" s="364" t="s">
        <v>1269</v>
      </c>
      <c r="D110" s="363">
        <v>2004</v>
      </c>
      <c r="E110" s="365" t="s">
        <v>14</v>
      </c>
      <c r="F110" s="363" t="s">
        <v>1049</v>
      </c>
      <c r="G110" s="364"/>
      <c r="H110" s="364"/>
      <c r="I110" s="364"/>
      <c r="J110" s="364"/>
      <c r="K110" s="366" t="s">
        <v>1557</v>
      </c>
      <c r="L110" s="367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7"/>
      <c r="AZ110" s="367"/>
      <c r="BA110" s="367"/>
      <c r="BB110" s="367"/>
      <c r="BC110" s="367"/>
      <c r="BD110" s="367"/>
      <c r="BE110" s="367"/>
      <c r="BF110" s="367"/>
      <c r="BG110" s="367"/>
      <c r="BH110" s="367"/>
      <c r="BI110" s="367"/>
      <c r="BJ110" s="367"/>
      <c r="BK110" s="367"/>
      <c r="BL110" s="367"/>
      <c r="BM110" s="367"/>
      <c r="BN110" s="367"/>
      <c r="BO110" s="367"/>
      <c r="BP110" s="367"/>
      <c r="BQ110" s="367"/>
      <c r="BR110" s="367"/>
      <c r="BS110" s="367"/>
      <c r="BT110" s="367"/>
      <c r="BU110" s="367"/>
      <c r="BV110" s="367"/>
      <c r="BW110" s="367"/>
      <c r="BX110" s="367"/>
      <c r="BY110" s="367"/>
      <c r="BZ110" s="367"/>
      <c r="CA110" s="367"/>
      <c r="CB110" s="367"/>
      <c r="CC110" s="367"/>
      <c r="CD110" s="367"/>
      <c r="CE110" s="367"/>
      <c r="CF110" s="367"/>
      <c r="CG110" s="367"/>
      <c r="CH110" s="367"/>
      <c r="CI110" s="367"/>
      <c r="CJ110" s="367"/>
      <c r="CK110" s="367"/>
      <c r="CL110" s="367"/>
      <c r="CM110" s="367"/>
      <c r="CN110" s="367"/>
      <c r="CO110" s="367"/>
      <c r="CP110" s="367"/>
      <c r="CQ110" s="367"/>
      <c r="CR110" s="367"/>
      <c r="CS110" s="367"/>
      <c r="CT110" s="367"/>
      <c r="CU110" s="367"/>
      <c r="CV110" s="367"/>
      <c r="CW110" s="367"/>
      <c r="CX110" s="367"/>
      <c r="CY110" s="367"/>
      <c r="CZ110" s="367"/>
      <c r="DA110" s="367"/>
      <c r="DB110" s="367"/>
      <c r="DC110" s="367"/>
      <c r="DD110" s="367"/>
      <c r="DE110" s="367"/>
      <c r="DF110" s="367"/>
      <c r="DG110" s="367"/>
      <c r="DH110" s="367"/>
      <c r="DI110" s="367"/>
      <c r="DJ110" s="367"/>
      <c r="DK110" s="367"/>
      <c r="DL110" s="367"/>
      <c r="DM110" s="367"/>
      <c r="DN110" s="367"/>
      <c r="DO110" s="367"/>
      <c r="DP110" s="367"/>
      <c r="DQ110" s="367"/>
      <c r="DR110" s="367"/>
      <c r="DS110" s="367"/>
      <c r="DT110" s="367"/>
      <c r="DU110" s="367"/>
      <c r="DV110" s="367"/>
      <c r="DW110" s="367"/>
      <c r="DX110" s="367"/>
      <c r="DY110" s="367"/>
      <c r="DZ110" s="367"/>
      <c r="EA110" s="367"/>
      <c r="EB110" s="367"/>
      <c r="EC110" s="367"/>
      <c r="ED110" s="367"/>
      <c r="EE110" s="367"/>
      <c r="EF110" s="367"/>
      <c r="EG110" s="367"/>
      <c r="EH110" s="367"/>
      <c r="EI110" s="367"/>
      <c r="EJ110" s="367"/>
      <c r="EK110" s="367"/>
      <c r="EL110" s="367"/>
      <c r="EM110" s="367"/>
      <c r="EN110" s="367"/>
      <c r="EO110" s="367"/>
      <c r="EP110" s="367"/>
      <c r="EQ110" s="367"/>
      <c r="ER110" s="367"/>
      <c r="ES110" s="367"/>
      <c r="ET110" s="367"/>
      <c r="EU110" s="367"/>
      <c r="EV110" s="367"/>
      <c r="EW110" s="367"/>
      <c r="EX110" s="367"/>
      <c r="EY110" s="367"/>
      <c r="EZ110" s="367"/>
      <c r="FA110" s="367"/>
      <c r="FB110" s="367"/>
      <c r="FC110" s="367"/>
      <c r="FD110" s="367"/>
      <c r="FE110" s="367"/>
      <c r="FF110" s="367"/>
      <c r="FG110" s="367"/>
      <c r="FH110" s="367"/>
      <c r="FI110" s="367"/>
      <c r="FJ110" s="367"/>
      <c r="FK110" s="367"/>
      <c r="FL110" s="367"/>
      <c r="FM110" s="367"/>
      <c r="FN110" s="367"/>
      <c r="FO110" s="367"/>
      <c r="FP110" s="367"/>
      <c r="FQ110" s="367"/>
      <c r="FR110" s="367"/>
      <c r="FS110" s="367"/>
      <c r="FT110" s="367"/>
      <c r="FU110" s="367"/>
      <c r="FV110" s="367"/>
      <c r="FW110" s="367"/>
      <c r="FX110" s="367"/>
      <c r="FY110" s="367"/>
      <c r="FZ110" s="367"/>
      <c r="GA110" s="367"/>
      <c r="GB110" s="367"/>
      <c r="GC110" s="367"/>
      <c r="GD110" s="367"/>
      <c r="GE110" s="367"/>
      <c r="GF110" s="367"/>
      <c r="GG110" s="367"/>
      <c r="GH110" s="367"/>
      <c r="GI110" s="367"/>
      <c r="GJ110" s="367"/>
      <c r="GK110" s="367"/>
      <c r="GL110" s="367"/>
      <c r="GM110" s="367"/>
      <c r="GN110" s="367"/>
      <c r="GO110" s="367"/>
      <c r="GP110" s="367"/>
      <c r="GQ110" s="367"/>
      <c r="GR110" s="367"/>
      <c r="GS110" s="367"/>
      <c r="GT110" s="367"/>
      <c r="GU110" s="367"/>
      <c r="GV110" s="367"/>
      <c r="GW110" s="367"/>
      <c r="GX110" s="367"/>
      <c r="GY110" s="367"/>
      <c r="GZ110" s="367"/>
      <c r="HA110" s="367"/>
      <c r="HB110" s="367"/>
      <c r="HC110" s="367"/>
      <c r="HD110" s="367"/>
      <c r="HE110" s="367"/>
      <c r="HF110" s="367"/>
      <c r="HG110" s="367"/>
      <c r="HH110" s="367"/>
      <c r="HI110" s="367"/>
      <c r="HJ110" s="367"/>
      <c r="HK110" s="367"/>
      <c r="HL110" s="367"/>
      <c r="HM110" s="367"/>
      <c r="HN110" s="367"/>
      <c r="HO110" s="367"/>
      <c r="HP110" s="367"/>
      <c r="HQ110" s="367"/>
      <c r="HR110" s="367"/>
      <c r="HS110" s="367"/>
      <c r="HT110" s="367"/>
      <c r="HU110" s="367"/>
      <c r="HV110" s="367"/>
      <c r="HW110" s="367"/>
      <c r="HX110" s="367"/>
      <c r="HY110" s="367"/>
      <c r="HZ110" s="367"/>
      <c r="IA110" s="367"/>
      <c r="IB110" s="367"/>
      <c r="IC110" s="367"/>
      <c r="ID110" s="367"/>
      <c r="IE110" s="367"/>
      <c r="IF110" s="367"/>
      <c r="IG110" s="367"/>
      <c r="IH110" s="367"/>
      <c r="II110" s="367"/>
      <c r="IJ110" s="367"/>
      <c r="IK110" s="367"/>
      <c r="IL110" s="367"/>
      <c r="IM110" s="367"/>
      <c r="IN110" s="367"/>
      <c r="IO110" s="367"/>
      <c r="IP110" s="367"/>
      <c r="IQ110" s="367"/>
      <c r="IR110" s="367"/>
      <c r="IS110" s="367"/>
      <c r="IT110" s="367"/>
      <c r="IU110" s="367"/>
      <c r="IV110" s="367"/>
      <c r="IW110" s="367"/>
      <c r="IX110" s="367"/>
      <c r="IY110" s="367"/>
      <c r="IZ110" s="367"/>
      <c r="JA110" s="367"/>
      <c r="JB110" s="367"/>
      <c r="JC110" s="367"/>
      <c r="JD110" s="367"/>
      <c r="JE110" s="367"/>
      <c r="JF110" s="367"/>
      <c r="JG110" s="367"/>
      <c r="JH110" s="367"/>
      <c r="JI110" s="367"/>
      <c r="JJ110" s="367"/>
      <c r="JK110" s="367"/>
      <c r="JL110" s="367"/>
      <c r="JM110" s="367"/>
      <c r="JN110" s="367"/>
      <c r="JO110" s="367"/>
      <c r="JP110" s="367"/>
      <c r="JQ110" s="367"/>
      <c r="JR110" s="367"/>
      <c r="JS110" s="367"/>
      <c r="JT110" s="367"/>
      <c r="JU110" s="367"/>
      <c r="JV110" s="367"/>
      <c r="JW110" s="367"/>
      <c r="JX110" s="367"/>
      <c r="JY110" s="367"/>
      <c r="JZ110" s="367"/>
      <c r="KA110" s="367"/>
      <c r="KB110" s="367"/>
      <c r="KC110" s="367"/>
      <c r="KD110" s="367"/>
      <c r="KE110" s="367"/>
      <c r="KF110" s="367"/>
      <c r="KG110" s="367"/>
      <c r="KH110" s="367"/>
      <c r="KI110" s="367"/>
      <c r="KJ110" s="367"/>
      <c r="KK110" s="367"/>
      <c r="KL110" s="367"/>
      <c r="KM110" s="367"/>
      <c r="KN110" s="367"/>
      <c r="KO110" s="367"/>
      <c r="KP110" s="367"/>
      <c r="KQ110" s="367"/>
      <c r="KR110" s="367"/>
      <c r="KS110" s="367"/>
      <c r="KT110" s="367"/>
      <c r="KU110" s="367"/>
      <c r="KV110" s="367"/>
      <c r="KW110" s="367"/>
      <c r="KX110" s="367"/>
      <c r="KY110" s="367"/>
      <c r="KZ110" s="367"/>
      <c r="LA110" s="367"/>
      <c r="LB110" s="367"/>
      <c r="LC110" s="367"/>
      <c r="LD110" s="367"/>
      <c r="LE110" s="367"/>
      <c r="LF110" s="367"/>
      <c r="LG110" s="367"/>
      <c r="LH110" s="367"/>
      <c r="LI110" s="367"/>
      <c r="LJ110" s="367"/>
      <c r="LK110" s="367"/>
      <c r="LL110" s="367"/>
      <c r="LM110" s="367"/>
      <c r="LN110" s="367"/>
      <c r="LO110" s="367"/>
      <c r="LP110" s="367"/>
      <c r="LQ110" s="367"/>
      <c r="LR110" s="367"/>
      <c r="LS110" s="367"/>
      <c r="LT110" s="367"/>
      <c r="LU110" s="367"/>
      <c r="LV110" s="367"/>
      <c r="LW110" s="367"/>
      <c r="LX110" s="367"/>
      <c r="LY110" s="367"/>
      <c r="LZ110" s="367"/>
      <c r="MA110" s="367"/>
      <c r="MB110" s="367"/>
      <c r="MC110" s="367"/>
      <c r="MD110" s="367"/>
      <c r="ME110" s="367"/>
      <c r="MF110" s="367"/>
      <c r="MG110" s="367"/>
      <c r="MH110" s="367"/>
      <c r="MI110" s="367"/>
      <c r="MJ110" s="367"/>
      <c r="MK110" s="367"/>
      <c r="ML110" s="367"/>
      <c r="MM110" s="367"/>
      <c r="MN110" s="367"/>
      <c r="MO110" s="367"/>
      <c r="MP110" s="367"/>
      <c r="MQ110" s="367"/>
      <c r="MR110" s="367"/>
      <c r="MS110" s="367"/>
      <c r="MT110" s="367"/>
      <c r="MU110" s="367"/>
      <c r="MV110" s="367"/>
      <c r="MW110" s="367"/>
      <c r="MX110" s="367"/>
      <c r="MY110" s="367"/>
      <c r="MZ110" s="367"/>
      <c r="NA110" s="367"/>
      <c r="NB110" s="367"/>
      <c r="NC110" s="367"/>
      <c r="ND110" s="367"/>
      <c r="NE110" s="367"/>
      <c r="NF110" s="367"/>
      <c r="NG110" s="367"/>
      <c r="NH110" s="367"/>
      <c r="NI110" s="367"/>
      <c r="NJ110" s="367"/>
      <c r="NK110" s="367"/>
      <c r="NL110" s="367"/>
      <c r="NM110" s="367"/>
      <c r="NN110" s="367"/>
      <c r="NO110" s="367"/>
      <c r="NP110" s="367"/>
      <c r="NQ110" s="367"/>
      <c r="NR110" s="367"/>
      <c r="NS110" s="367"/>
      <c r="NT110" s="367"/>
      <c r="NU110" s="367"/>
      <c r="NV110" s="367"/>
      <c r="NW110" s="367"/>
      <c r="NX110" s="367"/>
      <c r="NY110" s="367"/>
      <c r="NZ110" s="367"/>
      <c r="OA110" s="367"/>
      <c r="OB110" s="367"/>
      <c r="OC110" s="367"/>
      <c r="OD110" s="367"/>
      <c r="OE110" s="367"/>
      <c r="OF110" s="367"/>
      <c r="OG110" s="367"/>
      <c r="OH110" s="367"/>
      <c r="OI110" s="367"/>
      <c r="OJ110" s="367"/>
      <c r="OK110" s="367"/>
      <c r="OL110" s="367"/>
      <c r="OM110" s="367"/>
      <c r="ON110" s="367"/>
      <c r="OO110" s="367"/>
      <c r="OP110" s="367"/>
      <c r="OQ110" s="367"/>
      <c r="OR110" s="367"/>
      <c r="OS110" s="367"/>
      <c r="OT110" s="367"/>
      <c r="OU110" s="367"/>
      <c r="OV110" s="367"/>
      <c r="OW110" s="367"/>
      <c r="OX110" s="367"/>
      <c r="OY110" s="367"/>
      <c r="OZ110" s="367"/>
      <c r="PA110" s="367"/>
      <c r="PB110" s="367"/>
      <c r="PC110" s="367"/>
      <c r="PD110" s="367"/>
      <c r="PE110" s="367"/>
      <c r="PF110" s="367"/>
      <c r="PG110" s="367"/>
      <c r="PH110" s="367"/>
      <c r="PI110" s="367"/>
      <c r="PJ110" s="367"/>
      <c r="PK110" s="367"/>
      <c r="PL110" s="367"/>
      <c r="PM110" s="367"/>
      <c r="PN110" s="367"/>
      <c r="PO110" s="367"/>
      <c r="PP110" s="367"/>
      <c r="PQ110" s="367"/>
      <c r="PR110" s="367"/>
      <c r="PS110" s="367"/>
      <c r="PT110" s="367"/>
      <c r="PU110" s="367"/>
      <c r="PV110" s="367"/>
      <c r="PW110" s="367"/>
      <c r="PX110" s="367"/>
      <c r="PY110" s="367"/>
      <c r="PZ110" s="367"/>
      <c r="QA110" s="367"/>
      <c r="QB110" s="367"/>
      <c r="QC110" s="367"/>
      <c r="QD110" s="367"/>
      <c r="QE110" s="367"/>
      <c r="QF110" s="367"/>
      <c r="QG110" s="367"/>
      <c r="QH110" s="367"/>
      <c r="QI110" s="367"/>
      <c r="QJ110" s="367"/>
      <c r="QK110" s="367"/>
      <c r="QL110" s="367"/>
      <c r="QM110" s="367"/>
      <c r="QN110" s="367"/>
      <c r="QO110" s="367"/>
      <c r="QP110" s="367"/>
      <c r="QQ110" s="367"/>
      <c r="QR110" s="367"/>
      <c r="QS110" s="367"/>
      <c r="QT110" s="367"/>
      <c r="QU110" s="367"/>
      <c r="QV110" s="367"/>
      <c r="QW110" s="367"/>
      <c r="QX110" s="367"/>
      <c r="QY110" s="367"/>
      <c r="QZ110" s="367"/>
      <c r="RA110" s="367"/>
      <c r="RB110" s="367"/>
      <c r="RC110" s="367"/>
      <c r="RD110" s="367"/>
      <c r="RE110" s="367"/>
      <c r="RF110" s="367"/>
      <c r="RG110" s="367"/>
      <c r="RH110" s="367"/>
      <c r="RI110" s="367"/>
      <c r="RJ110" s="367"/>
      <c r="RK110" s="367"/>
      <c r="RL110" s="367"/>
      <c r="RM110" s="367"/>
      <c r="RN110" s="367"/>
      <c r="RO110" s="367"/>
      <c r="RP110" s="367"/>
      <c r="RQ110" s="367"/>
      <c r="RR110" s="367"/>
      <c r="RS110" s="367"/>
      <c r="RT110" s="367"/>
      <c r="RU110" s="367"/>
      <c r="RV110" s="367"/>
      <c r="RW110" s="367"/>
      <c r="RX110" s="367"/>
      <c r="RY110" s="367"/>
      <c r="RZ110" s="367"/>
      <c r="SA110" s="367"/>
      <c r="SB110" s="367"/>
      <c r="SC110" s="367"/>
      <c r="SD110" s="367"/>
      <c r="SE110" s="367"/>
      <c r="SF110" s="367"/>
      <c r="SG110" s="367"/>
      <c r="SH110" s="367"/>
      <c r="SI110" s="367"/>
      <c r="SJ110" s="367"/>
      <c r="SK110" s="367"/>
      <c r="SL110" s="367"/>
      <c r="SM110" s="367"/>
      <c r="SN110" s="367"/>
      <c r="SO110" s="367"/>
      <c r="SP110" s="367"/>
      <c r="SQ110" s="367"/>
      <c r="SR110" s="367"/>
      <c r="SS110" s="367"/>
      <c r="ST110" s="367"/>
      <c r="SU110" s="367"/>
      <c r="SV110" s="367"/>
      <c r="SW110" s="367"/>
      <c r="SX110" s="367"/>
      <c r="SY110" s="367"/>
      <c r="SZ110" s="367"/>
      <c r="TA110" s="367"/>
      <c r="TB110" s="367"/>
      <c r="TC110" s="367"/>
      <c r="TD110" s="367"/>
      <c r="TE110" s="367"/>
      <c r="TF110" s="367"/>
      <c r="TG110" s="367"/>
      <c r="TH110" s="367"/>
      <c r="TI110" s="367"/>
      <c r="TJ110" s="367"/>
      <c r="TK110" s="367"/>
      <c r="TL110" s="367"/>
      <c r="TM110" s="367"/>
      <c r="TN110" s="367"/>
      <c r="TO110" s="367"/>
      <c r="TP110" s="367"/>
      <c r="TQ110" s="367"/>
      <c r="TR110" s="367"/>
      <c r="TS110" s="367"/>
      <c r="TT110" s="367"/>
      <c r="TU110" s="367"/>
      <c r="TV110" s="367"/>
      <c r="TW110" s="367"/>
      <c r="TX110" s="367"/>
      <c r="TY110" s="367"/>
      <c r="TZ110" s="367"/>
      <c r="UA110" s="367"/>
      <c r="UB110" s="367"/>
      <c r="UC110" s="367"/>
      <c r="UD110" s="367"/>
      <c r="UE110" s="367"/>
      <c r="UF110" s="367"/>
      <c r="UG110" s="367"/>
      <c r="UH110" s="367"/>
      <c r="UI110" s="367"/>
      <c r="UJ110" s="367"/>
      <c r="UK110" s="367"/>
      <c r="UL110" s="367"/>
      <c r="UM110" s="367"/>
      <c r="UN110" s="367"/>
      <c r="UO110" s="367"/>
      <c r="UP110" s="367"/>
      <c r="UQ110" s="367"/>
      <c r="UR110" s="367"/>
      <c r="US110" s="367"/>
      <c r="UT110" s="367"/>
      <c r="UU110" s="367"/>
      <c r="UV110" s="367"/>
      <c r="UW110" s="367"/>
      <c r="UX110" s="367"/>
      <c r="UY110" s="367"/>
      <c r="UZ110" s="367"/>
      <c r="VA110" s="367"/>
      <c r="VB110" s="367"/>
      <c r="VC110" s="367"/>
      <c r="VD110" s="367"/>
      <c r="VE110" s="367"/>
      <c r="VF110" s="367"/>
      <c r="VG110" s="367"/>
      <c r="VH110" s="367"/>
      <c r="VI110" s="367"/>
      <c r="VJ110" s="367"/>
      <c r="VK110" s="367"/>
      <c r="VL110" s="367"/>
      <c r="VM110" s="367"/>
      <c r="VN110" s="367"/>
      <c r="VO110" s="367"/>
      <c r="VP110" s="367"/>
      <c r="VQ110" s="367"/>
      <c r="VR110" s="367"/>
      <c r="VS110" s="367"/>
      <c r="VT110" s="367"/>
      <c r="VU110" s="367"/>
      <c r="VV110" s="367"/>
      <c r="VW110" s="367"/>
      <c r="VX110" s="367"/>
      <c r="VY110" s="367"/>
      <c r="VZ110" s="367"/>
      <c r="WA110" s="367"/>
      <c r="WB110" s="367"/>
      <c r="WC110" s="367"/>
      <c r="WD110" s="367"/>
      <c r="WE110" s="367"/>
      <c r="WF110" s="367"/>
      <c r="WG110" s="367"/>
      <c r="WH110" s="367"/>
      <c r="WI110" s="367"/>
      <c r="WJ110" s="367"/>
      <c r="WK110" s="367"/>
      <c r="WL110" s="367"/>
      <c r="WM110" s="367"/>
      <c r="WN110" s="367"/>
      <c r="WO110" s="367"/>
      <c r="WP110" s="367"/>
      <c r="WQ110" s="367"/>
      <c r="WR110" s="367"/>
      <c r="WS110" s="367"/>
      <c r="WT110" s="367"/>
      <c r="WU110" s="367"/>
      <c r="WV110" s="367"/>
      <c r="WW110" s="367"/>
      <c r="WX110" s="367"/>
      <c r="WY110" s="367"/>
      <c r="WZ110" s="367"/>
      <c r="XA110" s="367"/>
      <c r="XB110" s="367"/>
      <c r="XC110" s="367"/>
      <c r="XD110" s="367"/>
      <c r="XE110" s="367"/>
      <c r="XF110" s="367"/>
      <c r="XG110" s="367"/>
      <c r="XH110" s="367"/>
      <c r="XI110" s="367"/>
      <c r="XJ110" s="367"/>
      <c r="XK110" s="367"/>
      <c r="XL110" s="367"/>
      <c r="XM110" s="367"/>
      <c r="XN110" s="367"/>
      <c r="XO110" s="367"/>
      <c r="XP110" s="367"/>
      <c r="XQ110" s="367"/>
      <c r="XR110" s="367"/>
      <c r="XS110" s="367"/>
      <c r="XT110" s="367"/>
      <c r="XU110" s="367"/>
      <c r="XV110" s="367"/>
      <c r="XW110" s="367"/>
      <c r="XX110" s="367"/>
      <c r="XY110" s="367"/>
      <c r="XZ110" s="367"/>
      <c r="YA110" s="367"/>
      <c r="YB110" s="367"/>
      <c r="YC110" s="367"/>
      <c r="YD110" s="367"/>
      <c r="YE110" s="367"/>
      <c r="YF110" s="367"/>
      <c r="YG110" s="367"/>
      <c r="YH110" s="367"/>
      <c r="YI110" s="367"/>
      <c r="YJ110" s="367"/>
      <c r="YK110" s="367"/>
      <c r="YL110" s="367"/>
      <c r="YM110" s="367"/>
      <c r="YN110" s="367"/>
      <c r="YO110" s="367"/>
      <c r="YP110" s="367"/>
      <c r="YQ110" s="367"/>
      <c r="YR110" s="367"/>
      <c r="YS110" s="367"/>
      <c r="YT110" s="367"/>
      <c r="YU110" s="367"/>
      <c r="YV110" s="367"/>
      <c r="YW110" s="367"/>
      <c r="YX110" s="367"/>
      <c r="YY110" s="367"/>
      <c r="YZ110" s="367"/>
      <c r="ZA110" s="367"/>
      <c r="ZB110" s="367"/>
      <c r="ZC110" s="367"/>
      <c r="ZD110" s="367"/>
      <c r="ZE110" s="367"/>
      <c r="ZF110" s="367"/>
      <c r="ZG110" s="367"/>
      <c r="ZH110" s="367"/>
      <c r="ZI110" s="367"/>
      <c r="ZJ110" s="367"/>
      <c r="ZK110" s="367"/>
      <c r="ZL110" s="367"/>
      <c r="ZM110" s="367"/>
      <c r="ZN110" s="367"/>
      <c r="ZO110" s="367"/>
      <c r="ZP110" s="367"/>
      <c r="ZQ110" s="367"/>
      <c r="ZR110" s="367"/>
      <c r="ZS110" s="367"/>
      <c r="ZT110" s="367"/>
      <c r="ZU110" s="367"/>
      <c r="ZV110" s="367"/>
      <c r="ZW110" s="367"/>
      <c r="ZX110" s="367"/>
      <c r="ZY110" s="367"/>
      <c r="ZZ110" s="367"/>
      <c r="AAA110" s="367"/>
      <c r="AAB110" s="367"/>
      <c r="AAC110" s="367"/>
      <c r="AAD110" s="367"/>
      <c r="AAE110" s="367"/>
      <c r="AAF110" s="367"/>
      <c r="AAG110" s="367"/>
      <c r="AAH110" s="367"/>
      <c r="AAI110" s="367"/>
      <c r="AAJ110" s="367"/>
      <c r="AAK110" s="367"/>
      <c r="AAL110" s="367"/>
      <c r="AAM110" s="367"/>
      <c r="AAN110" s="367"/>
      <c r="AAO110" s="367"/>
      <c r="AAP110" s="367"/>
      <c r="AAQ110" s="367"/>
      <c r="AAR110" s="367"/>
      <c r="AAS110" s="367"/>
      <c r="AAT110" s="367"/>
      <c r="AAU110" s="367"/>
      <c r="AAV110" s="367"/>
      <c r="AAW110" s="367"/>
      <c r="AAX110" s="367"/>
      <c r="AAY110" s="367"/>
      <c r="AAZ110" s="367"/>
      <c r="ABA110" s="367"/>
      <c r="ABB110" s="367"/>
      <c r="ABC110" s="367"/>
      <c r="ABD110" s="367"/>
      <c r="ABE110" s="367"/>
      <c r="ABF110" s="367"/>
      <c r="ABG110" s="367"/>
      <c r="ABH110" s="367"/>
      <c r="ABI110" s="367"/>
      <c r="ABJ110" s="367"/>
      <c r="ABK110" s="367"/>
      <c r="ABL110" s="367"/>
      <c r="ABM110" s="367"/>
      <c r="ABN110" s="367"/>
      <c r="ABO110" s="367"/>
      <c r="ABP110" s="367"/>
      <c r="ABQ110" s="367"/>
      <c r="ABR110" s="367"/>
      <c r="ABS110" s="367"/>
      <c r="ABT110" s="367"/>
      <c r="ABU110" s="367"/>
      <c r="ABV110" s="367"/>
      <c r="ABW110" s="367"/>
      <c r="ABX110" s="367"/>
      <c r="ABY110" s="367"/>
      <c r="ABZ110" s="367"/>
      <c r="ACA110" s="367"/>
      <c r="ACB110" s="367"/>
      <c r="ACC110" s="367"/>
      <c r="ACD110" s="367"/>
      <c r="ACE110" s="367"/>
      <c r="ACF110" s="367"/>
      <c r="ACG110" s="367"/>
      <c r="ACH110" s="367"/>
      <c r="ACI110" s="367"/>
      <c r="ACJ110" s="367"/>
      <c r="ACK110" s="367"/>
      <c r="ACL110" s="367"/>
      <c r="ACM110" s="367"/>
      <c r="ACN110" s="367"/>
      <c r="ACO110" s="367"/>
      <c r="ACP110" s="367"/>
      <c r="ACQ110" s="367"/>
      <c r="ACR110" s="367"/>
      <c r="ACS110" s="367"/>
      <c r="ACT110" s="367"/>
      <c r="ACU110" s="367"/>
      <c r="ACV110" s="367"/>
      <c r="ACW110" s="367"/>
      <c r="ACX110" s="367"/>
      <c r="ACY110" s="367"/>
      <c r="ACZ110" s="367"/>
      <c r="ADA110" s="367"/>
      <c r="ADB110" s="367"/>
      <c r="ADC110" s="367"/>
      <c r="ADD110" s="367"/>
      <c r="ADE110" s="367"/>
      <c r="ADF110" s="367"/>
      <c r="ADG110" s="367"/>
      <c r="ADH110" s="367"/>
      <c r="ADI110" s="367"/>
      <c r="ADJ110" s="367"/>
      <c r="ADK110" s="367"/>
      <c r="ADL110" s="367"/>
      <c r="ADM110" s="367"/>
      <c r="ADN110" s="367"/>
      <c r="ADO110" s="367"/>
      <c r="ADP110" s="367"/>
      <c r="ADQ110" s="367"/>
      <c r="ADR110" s="367"/>
      <c r="ADS110" s="367"/>
      <c r="ADT110" s="367"/>
      <c r="ADU110" s="367"/>
      <c r="ADV110" s="367"/>
      <c r="ADW110" s="367"/>
      <c r="ADX110" s="367"/>
      <c r="ADY110" s="367"/>
      <c r="ADZ110" s="367"/>
      <c r="AEA110" s="367"/>
      <c r="AEB110" s="367"/>
      <c r="AEC110" s="367"/>
      <c r="AED110" s="367"/>
      <c r="AEE110" s="367"/>
      <c r="AEF110" s="367"/>
      <c r="AEG110" s="367"/>
      <c r="AEH110" s="367"/>
      <c r="AEI110" s="367"/>
      <c r="AEJ110" s="367"/>
      <c r="AEK110" s="367"/>
      <c r="AEL110" s="367"/>
      <c r="AEM110" s="367"/>
      <c r="AEN110" s="367"/>
      <c r="AEO110" s="367"/>
      <c r="AEP110" s="367"/>
      <c r="AEQ110" s="367"/>
      <c r="AER110" s="367"/>
      <c r="AES110" s="367"/>
      <c r="AET110" s="367"/>
      <c r="AEU110" s="367"/>
      <c r="AEV110" s="367"/>
      <c r="AEW110" s="367"/>
      <c r="AEX110" s="367"/>
      <c r="AEY110" s="367"/>
      <c r="AEZ110" s="367"/>
      <c r="AFA110" s="367"/>
      <c r="AFB110" s="367"/>
      <c r="AFC110" s="367"/>
      <c r="AFD110" s="367"/>
      <c r="AFE110" s="367"/>
      <c r="AFF110" s="367"/>
      <c r="AFG110" s="367"/>
      <c r="AFH110" s="367"/>
      <c r="AFI110" s="367"/>
      <c r="AFJ110" s="367"/>
      <c r="AFK110" s="367"/>
      <c r="AFL110" s="367"/>
      <c r="AFM110" s="367"/>
      <c r="AFN110" s="367"/>
      <c r="AFO110" s="367"/>
      <c r="AFP110" s="367"/>
      <c r="AFQ110" s="367"/>
      <c r="AFR110" s="367"/>
      <c r="AFS110" s="367"/>
      <c r="AFT110" s="367"/>
      <c r="AFU110" s="367"/>
      <c r="AFV110" s="367"/>
      <c r="AFW110" s="367"/>
      <c r="AFX110" s="367"/>
      <c r="AFY110" s="367"/>
      <c r="AFZ110" s="367"/>
      <c r="AGA110" s="367"/>
      <c r="AGB110" s="367"/>
      <c r="AGC110" s="367"/>
      <c r="AGD110" s="367"/>
      <c r="AGE110" s="367"/>
      <c r="AGF110" s="367"/>
      <c r="AGG110" s="367"/>
      <c r="AGH110" s="367"/>
      <c r="AGI110" s="367"/>
      <c r="AGJ110" s="367"/>
      <c r="AGK110" s="367"/>
      <c r="AGL110" s="367"/>
      <c r="AGM110" s="367"/>
      <c r="AGN110" s="367"/>
      <c r="AGO110" s="367"/>
      <c r="AGP110" s="367"/>
      <c r="AGQ110" s="367"/>
      <c r="AGR110" s="367"/>
      <c r="AGS110" s="367"/>
      <c r="AGT110" s="367"/>
      <c r="AGU110" s="367"/>
      <c r="AGV110" s="367"/>
      <c r="AGW110" s="367"/>
      <c r="AGX110" s="367"/>
      <c r="AGY110" s="367"/>
      <c r="AGZ110" s="367"/>
      <c r="AHA110" s="367"/>
      <c r="AHB110" s="367"/>
      <c r="AHC110" s="367"/>
      <c r="AHD110" s="367"/>
      <c r="AHE110" s="367"/>
      <c r="AHF110" s="367"/>
      <c r="AHG110" s="367"/>
      <c r="AHH110" s="367"/>
      <c r="AHI110" s="367"/>
      <c r="AHJ110" s="367"/>
      <c r="AHK110" s="367"/>
      <c r="AHL110" s="367"/>
      <c r="AHM110" s="367"/>
      <c r="AHN110" s="367"/>
      <c r="AHO110" s="367"/>
      <c r="AHP110" s="367"/>
      <c r="AHQ110" s="367"/>
      <c r="AHR110" s="367"/>
      <c r="AHS110" s="367"/>
      <c r="AHT110" s="367"/>
      <c r="AHU110" s="367"/>
      <c r="AHV110" s="367"/>
      <c r="AHW110" s="367"/>
      <c r="AHX110" s="367"/>
      <c r="AHY110" s="367"/>
      <c r="AHZ110" s="367"/>
      <c r="AIA110" s="367"/>
      <c r="AIB110" s="367"/>
      <c r="AIC110" s="367"/>
      <c r="AID110" s="367"/>
      <c r="AIE110" s="367"/>
      <c r="AIF110" s="367"/>
      <c r="AIG110" s="367"/>
      <c r="AIH110" s="367"/>
      <c r="AII110" s="367"/>
      <c r="AIJ110" s="367"/>
      <c r="AIK110" s="367"/>
      <c r="AIL110" s="367"/>
      <c r="AIM110" s="367"/>
      <c r="AIN110" s="367"/>
      <c r="AIO110" s="367"/>
      <c r="AIP110" s="367"/>
      <c r="AIQ110" s="367"/>
      <c r="AIR110" s="367"/>
      <c r="AIS110" s="367"/>
      <c r="AIT110" s="367"/>
      <c r="AIU110" s="367"/>
      <c r="AIV110" s="367"/>
      <c r="AIW110" s="367"/>
      <c r="AIX110" s="367"/>
      <c r="AIY110" s="367"/>
      <c r="AIZ110" s="367"/>
      <c r="AJA110" s="367"/>
      <c r="AJB110" s="367"/>
      <c r="AJC110" s="367"/>
      <c r="AJD110" s="367"/>
      <c r="AJE110" s="367"/>
      <c r="AJF110" s="367"/>
      <c r="AJG110" s="367"/>
      <c r="AJH110" s="367"/>
      <c r="AJI110" s="367"/>
      <c r="AJJ110" s="367"/>
      <c r="AJK110" s="367"/>
      <c r="AJL110" s="367"/>
      <c r="AJM110" s="367"/>
      <c r="AJN110" s="367"/>
      <c r="AJO110" s="367"/>
      <c r="AJP110" s="367"/>
      <c r="AJQ110" s="367"/>
      <c r="AJR110" s="367"/>
      <c r="AJS110" s="367"/>
      <c r="AJT110" s="367"/>
      <c r="AJU110" s="367"/>
      <c r="AJV110" s="367"/>
      <c r="AJW110" s="367"/>
      <c r="AJX110" s="367"/>
      <c r="AJY110" s="367"/>
      <c r="AJZ110" s="367"/>
      <c r="AKA110" s="367"/>
      <c r="AKB110" s="367"/>
      <c r="AKC110" s="367"/>
      <c r="AKD110" s="367"/>
      <c r="AKE110" s="367"/>
      <c r="AKF110" s="367"/>
      <c r="AKG110" s="367"/>
      <c r="AKH110" s="367"/>
      <c r="AKI110" s="367"/>
      <c r="AKJ110" s="367"/>
      <c r="AKK110" s="367"/>
      <c r="AKL110" s="367"/>
      <c r="AKM110" s="367"/>
      <c r="AKN110" s="367"/>
      <c r="AKO110" s="367"/>
      <c r="AKP110" s="367"/>
      <c r="AKQ110" s="367"/>
      <c r="AKR110" s="367"/>
      <c r="AKS110" s="367"/>
      <c r="AKT110" s="367"/>
      <c r="AKU110" s="367"/>
      <c r="AKV110" s="367"/>
      <c r="AKW110" s="367"/>
      <c r="AKX110" s="367"/>
      <c r="AKY110" s="367"/>
      <c r="AKZ110" s="367"/>
      <c r="ALA110" s="367"/>
      <c r="ALB110" s="367"/>
      <c r="ALC110" s="367"/>
      <c r="ALD110" s="367"/>
      <c r="ALE110" s="367"/>
      <c r="ALF110" s="367"/>
      <c r="ALG110" s="367"/>
      <c r="ALH110" s="367"/>
      <c r="ALI110" s="367"/>
      <c r="ALJ110" s="367"/>
      <c r="ALK110" s="367"/>
      <c r="ALL110" s="367"/>
      <c r="ALM110" s="367"/>
      <c r="ALN110" s="367"/>
      <c r="ALO110" s="367"/>
      <c r="ALP110" s="367"/>
      <c r="ALQ110" s="367"/>
      <c r="ALR110" s="367"/>
      <c r="ALS110" s="367"/>
      <c r="ALT110" s="367"/>
      <c r="ALU110" s="367"/>
      <c r="ALV110" s="367"/>
      <c r="ALW110" s="367"/>
      <c r="ALX110" s="367"/>
      <c r="ALY110" s="367"/>
      <c r="ALZ110" s="367"/>
      <c r="AMA110" s="367"/>
      <c r="AMB110" s="367"/>
      <c r="AMC110" s="367"/>
      <c r="AMD110" s="367"/>
      <c r="AME110" s="367"/>
      <c r="AMF110" s="367"/>
      <c r="AMG110" s="367"/>
      <c r="AMH110" s="367"/>
      <c r="AMI110" s="367"/>
      <c r="AMJ110" s="367"/>
      <c r="AMK110" s="367"/>
      <c r="AML110" s="367"/>
      <c r="AMM110" s="367"/>
      <c r="AMN110" s="367"/>
      <c r="AMO110" s="367"/>
      <c r="AMP110" s="367"/>
      <c r="AMQ110" s="367"/>
      <c r="AMR110" s="367"/>
      <c r="AMS110" s="367"/>
      <c r="AMT110" s="367"/>
      <c r="AMU110" s="367"/>
      <c r="AMV110" s="367"/>
      <c r="AMW110" s="367"/>
      <c r="AMX110" s="367"/>
      <c r="AMY110" s="367"/>
      <c r="AMZ110" s="367"/>
      <c r="ANA110" s="367"/>
      <c r="ANB110" s="367"/>
      <c r="ANC110" s="367"/>
      <c r="AND110" s="367"/>
      <c r="ANE110" s="367"/>
      <c r="ANF110" s="367"/>
      <c r="ANG110" s="367"/>
      <c r="ANH110" s="367"/>
      <c r="ANI110" s="367"/>
      <c r="ANJ110" s="367"/>
      <c r="ANK110" s="367"/>
      <c r="ANL110" s="367"/>
      <c r="ANM110" s="367"/>
      <c r="ANN110" s="367"/>
      <c r="ANO110" s="367"/>
      <c r="ANP110" s="367"/>
      <c r="ANQ110" s="367"/>
      <c r="ANR110" s="367"/>
      <c r="ANS110" s="367"/>
      <c r="ANT110" s="367"/>
      <c r="ANU110" s="367"/>
      <c r="ANV110" s="367"/>
      <c r="ANW110" s="367"/>
      <c r="ANX110" s="367"/>
      <c r="ANY110" s="367"/>
      <c r="ANZ110" s="367"/>
      <c r="AOA110" s="367"/>
      <c r="AOB110" s="367"/>
      <c r="AOC110" s="367"/>
      <c r="AOD110" s="367"/>
      <c r="AOE110" s="367"/>
      <c r="AOF110" s="367"/>
      <c r="AOG110" s="367"/>
      <c r="AOH110" s="367"/>
      <c r="AOI110" s="367"/>
      <c r="AOJ110" s="367"/>
      <c r="AOK110" s="367"/>
      <c r="AOL110" s="367"/>
      <c r="AOM110" s="367"/>
      <c r="AON110" s="367"/>
      <c r="AOO110" s="367"/>
      <c r="AOP110" s="367"/>
      <c r="AOQ110" s="367"/>
      <c r="AOR110" s="367"/>
      <c r="AOS110" s="367"/>
      <c r="AOT110" s="367"/>
      <c r="AOU110" s="367"/>
      <c r="AOV110" s="367"/>
      <c r="AOW110" s="367"/>
      <c r="AOX110" s="367"/>
      <c r="AOY110" s="367"/>
      <c r="AOZ110" s="367"/>
      <c r="APA110" s="367"/>
      <c r="APB110" s="367"/>
      <c r="APC110" s="367"/>
      <c r="APD110" s="367"/>
      <c r="APE110" s="367"/>
      <c r="APF110" s="367"/>
      <c r="APG110" s="367"/>
      <c r="APH110" s="367"/>
      <c r="API110" s="367"/>
      <c r="APJ110" s="367"/>
      <c r="APK110" s="367"/>
      <c r="APL110" s="367"/>
      <c r="APM110" s="367"/>
      <c r="APN110" s="367"/>
      <c r="APO110" s="367"/>
      <c r="APP110" s="367"/>
      <c r="APQ110" s="367"/>
      <c r="APR110" s="367"/>
      <c r="APS110" s="367"/>
      <c r="APT110" s="367"/>
      <c r="APU110" s="367"/>
      <c r="APV110" s="367"/>
      <c r="APW110" s="367"/>
      <c r="APX110" s="367"/>
      <c r="APY110" s="367"/>
      <c r="APZ110" s="367"/>
      <c r="AQA110" s="367"/>
      <c r="AQB110" s="367"/>
      <c r="AQC110" s="367"/>
      <c r="AQD110" s="367"/>
      <c r="AQE110" s="367"/>
      <c r="AQF110" s="367"/>
      <c r="AQG110" s="367"/>
      <c r="AQH110" s="367"/>
      <c r="AQI110" s="367"/>
      <c r="AQJ110" s="367"/>
      <c r="AQK110" s="367"/>
      <c r="AQL110" s="367"/>
      <c r="AQM110" s="367"/>
      <c r="AQN110" s="367"/>
      <c r="AQO110" s="367"/>
      <c r="AQP110" s="367"/>
      <c r="AQQ110" s="367"/>
      <c r="AQR110" s="367"/>
      <c r="AQS110" s="367"/>
      <c r="AQT110" s="367"/>
      <c r="AQU110" s="367"/>
      <c r="AQV110" s="367"/>
      <c r="AQW110" s="367"/>
      <c r="AQX110" s="367"/>
      <c r="AQY110" s="367"/>
      <c r="AQZ110" s="367"/>
      <c r="ARA110" s="367"/>
      <c r="ARB110" s="367"/>
      <c r="ARC110" s="367"/>
      <c r="ARD110" s="367"/>
      <c r="ARE110" s="367"/>
      <c r="ARF110" s="367"/>
      <c r="ARG110" s="367"/>
      <c r="ARH110" s="367"/>
      <c r="ARI110" s="367"/>
      <c r="ARJ110" s="367"/>
      <c r="ARK110" s="367"/>
      <c r="ARL110" s="367"/>
      <c r="ARM110" s="367"/>
      <c r="ARN110" s="367"/>
      <c r="ARO110" s="367"/>
      <c r="ARP110" s="367"/>
      <c r="ARQ110" s="367"/>
      <c r="ARR110" s="367"/>
      <c r="ARS110" s="367"/>
      <c r="ART110" s="367"/>
      <c r="ARU110" s="367"/>
      <c r="ARV110" s="367"/>
      <c r="ARW110" s="367"/>
      <c r="ARX110" s="367"/>
      <c r="ARY110" s="367"/>
      <c r="ARZ110" s="367"/>
      <c r="ASA110" s="367"/>
      <c r="ASB110" s="367"/>
      <c r="ASC110" s="367"/>
      <c r="ASD110" s="367"/>
      <c r="ASE110" s="367"/>
      <c r="ASF110" s="367"/>
      <c r="ASG110" s="367"/>
      <c r="ASH110" s="367"/>
      <c r="ASI110" s="367"/>
      <c r="ASJ110" s="367"/>
      <c r="ASK110" s="367"/>
      <c r="ASL110" s="367"/>
      <c r="ASM110" s="367"/>
      <c r="ASN110" s="367"/>
      <c r="ASO110" s="367"/>
      <c r="ASP110" s="367"/>
      <c r="ASQ110" s="367"/>
      <c r="ASR110" s="367"/>
      <c r="ASS110" s="367"/>
      <c r="AST110" s="367"/>
      <c r="ASU110" s="367"/>
      <c r="ASV110" s="367"/>
      <c r="ASW110" s="367"/>
      <c r="ASX110" s="367"/>
      <c r="ASY110" s="367"/>
      <c r="ASZ110" s="367"/>
      <c r="ATA110" s="367"/>
      <c r="ATB110" s="367"/>
      <c r="ATC110" s="367"/>
      <c r="ATD110" s="367"/>
    </row>
    <row r="111" spans="1:1200" s="366" customFormat="1">
      <c r="A111" s="363">
        <v>9</v>
      </c>
      <c r="B111" s="363">
        <v>7</v>
      </c>
      <c r="C111" s="364" t="s">
        <v>1559</v>
      </c>
      <c r="D111" s="363">
        <v>2004</v>
      </c>
      <c r="E111" s="365" t="s">
        <v>1534</v>
      </c>
      <c r="F111" s="363" t="s">
        <v>1049</v>
      </c>
      <c r="G111" s="364"/>
      <c r="H111" s="364"/>
      <c r="I111" s="364"/>
      <c r="J111" s="364"/>
      <c r="K111" s="366" t="s">
        <v>1557</v>
      </c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7"/>
      <c r="AY111" s="367"/>
      <c r="AZ111" s="367"/>
      <c r="BA111" s="367"/>
      <c r="BB111" s="367"/>
      <c r="BC111" s="367"/>
      <c r="BD111" s="367"/>
      <c r="BE111" s="367"/>
      <c r="BF111" s="367"/>
      <c r="BG111" s="367"/>
      <c r="BH111" s="367"/>
      <c r="BI111" s="367"/>
      <c r="BJ111" s="367"/>
      <c r="BK111" s="367"/>
      <c r="BL111" s="367"/>
      <c r="BM111" s="367"/>
      <c r="BN111" s="367"/>
      <c r="BO111" s="367"/>
      <c r="BP111" s="367"/>
      <c r="BQ111" s="367"/>
      <c r="BR111" s="367"/>
      <c r="BS111" s="367"/>
      <c r="BT111" s="367"/>
      <c r="BU111" s="367"/>
      <c r="BV111" s="367"/>
      <c r="BW111" s="367"/>
      <c r="BX111" s="367"/>
      <c r="BY111" s="367"/>
      <c r="BZ111" s="367"/>
      <c r="CA111" s="367"/>
      <c r="CB111" s="367"/>
      <c r="CC111" s="367"/>
      <c r="CD111" s="367"/>
      <c r="CE111" s="367"/>
      <c r="CF111" s="367"/>
      <c r="CG111" s="367"/>
      <c r="CH111" s="367"/>
      <c r="CI111" s="367"/>
      <c r="CJ111" s="367"/>
      <c r="CK111" s="367"/>
      <c r="CL111" s="367"/>
      <c r="CM111" s="367"/>
      <c r="CN111" s="367"/>
      <c r="CO111" s="367"/>
      <c r="CP111" s="367"/>
      <c r="CQ111" s="367"/>
      <c r="CR111" s="367"/>
      <c r="CS111" s="367"/>
      <c r="CT111" s="367"/>
      <c r="CU111" s="367"/>
      <c r="CV111" s="367"/>
      <c r="CW111" s="367"/>
      <c r="CX111" s="367"/>
      <c r="CY111" s="367"/>
      <c r="CZ111" s="367"/>
      <c r="DA111" s="367"/>
      <c r="DB111" s="367"/>
      <c r="DC111" s="367"/>
      <c r="DD111" s="367"/>
      <c r="DE111" s="367"/>
      <c r="DF111" s="367"/>
      <c r="DG111" s="367"/>
      <c r="DH111" s="367"/>
      <c r="DI111" s="367"/>
      <c r="DJ111" s="367"/>
      <c r="DK111" s="367"/>
      <c r="DL111" s="367"/>
      <c r="DM111" s="367"/>
      <c r="DN111" s="367"/>
      <c r="DO111" s="367"/>
      <c r="DP111" s="367"/>
      <c r="DQ111" s="367"/>
      <c r="DR111" s="367"/>
      <c r="DS111" s="367"/>
      <c r="DT111" s="367"/>
      <c r="DU111" s="367"/>
      <c r="DV111" s="367"/>
      <c r="DW111" s="367"/>
      <c r="DX111" s="367"/>
      <c r="DY111" s="367"/>
      <c r="DZ111" s="367"/>
      <c r="EA111" s="367"/>
      <c r="EB111" s="367"/>
      <c r="EC111" s="367"/>
      <c r="ED111" s="367"/>
      <c r="EE111" s="367"/>
      <c r="EF111" s="367"/>
      <c r="EG111" s="367"/>
      <c r="EH111" s="367"/>
      <c r="EI111" s="367"/>
      <c r="EJ111" s="367"/>
      <c r="EK111" s="367"/>
      <c r="EL111" s="367"/>
      <c r="EM111" s="367"/>
      <c r="EN111" s="367"/>
      <c r="EO111" s="367"/>
      <c r="EP111" s="367"/>
      <c r="EQ111" s="367"/>
      <c r="ER111" s="367"/>
      <c r="ES111" s="367"/>
      <c r="ET111" s="367"/>
      <c r="EU111" s="367"/>
      <c r="EV111" s="367"/>
      <c r="EW111" s="367"/>
      <c r="EX111" s="367"/>
      <c r="EY111" s="367"/>
      <c r="EZ111" s="367"/>
      <c r="FA111" s="367"/>
      <c r="FB111" s="367"/>
      <c r="FC111" s="367"/>
      <c r="FD111" s="367"/>
      <c r="FE111" s="367"/>
      <c r="FF111" s="367"/>
      <c r="FG111" s="367"/>
      <c r="FH111" s="367"/>
      <c r="FI111" s="367"/>
      <c r="FJ111" s="367"/>
      <c r="FK111" s="367"/>
      <c r="FL111" s="367"/>
      <c r="FM111" s="367"/>
      <c r="FN111" s="367"/>
      <c r="FO111" s="367"/>
      <c r="FP111" s="367"/>
      <c r="FQ111" s="367"/>
      <c r="FR111" s="367"/>
      <c r="FS111" s="367"/>
      <c r="FT111" s="367"/>
      <c r="FU111" s="367"/>
      <c r="FV111" s="367"/>
      <c r="FW111" s="367"/>
      <c r="FX111" s="367"/>
      <c r="FY111" s="367"/>
      <c r="FZ111" s="367"/>
      <c r="GA111" s="367"/>
      <c r="GB111" s="367"/>
      <c r="GC111" s="367"/>
      <c r="GD111" s="367"/>
      <c r="GE111" s="367"/>
      <c r="GF111" s="367"/>
      <c r="GG111" s="367"/>
      <c r="GH111" s="367"/>
      <c r="GI111" s="367"/>
      <c r="GJ111" s="367"/>
      <c r="GK111" s="367"/>
      <c r="GL111" s="367"/>
      <c r="GM111" s="367"/>
      <c r="GN111" s="367"/>
      <c r="GO111" s="367"/>
      <c r="GP111" s="367"/>
      <c r="GQ111" s="367"/>
      <c r="GR111" s="367"/>
      <c r="GS111" s="367"/>
      <c r="GT111" s="367"/>
      <c r="GU111" s="367"/>
      <c r="GV111" s="367"/>
      <c r="GW111" s="367"/>
      <c r="GX111" s="367"/>
      <c r="GY111" s="367"/>
      <c r="GZ111" s="367"/>
      <c r="HA111" s="367"/>
      <c r="HB111" s="367"/>
      <c r="HC111" s="367"/>
      <c r="HD111" s="367"/>
      <c r="HE111" s="367"/>
      <c r="HF111" s="367"/>
      <c r="HG111" s="367"/>
      <c r="HH111" s="367"/>
      <c r="HI111" s="367"/>
      <c r="HJ111" s="367"/>
      <c r="HK111" s="367"/>
      <c r="HL111" s="367"/>
      <c r="HM111" s="367"/>
      <c r="HN111" s="367"/>
      <c r="HO111" s="367"/>
      <c r="HP111" s="367"/>
      <c r="HQ111" s="367"/>
      <c r="HR111" s="367"/>
      <c r="HS111" s="367"/>
      <c r="HT111" s="367"/>
      <c r="HU111" s="367"/>
      <c r="HV111" s="367"/>
      <c r="HW111" s="367"/>
      <c r="HX111" s="367"/>
      <c r="HY111" s="367"/>
      <c r="HZ111" s="367"/>
      <c r="IA111" s="367"/>
      <c r="IB111" s="367"/>
      <c r="IC111" s="367"/>
      <c r="ID111" s="367"/>
      <c r="IE111" s="367"/>
      <c r="IF111" s="367"/>
      <c r="IG111" s="367"/>
      <c r="IH111" s="367"/>
      <c r="II111" s="367"/>
      <c r="IJ111" s="367"/>
      <c r="IK111" s="367"/>
      <c r="IL111" s="367"/>
      <c r="IM111" s="367"/>
      <c r="IN111" s="367"/>
      <c r="IO111" s="367"/>
      <c r="IP111" s="367"/>
      <c r="IQ111" s="367"/>
      <c r="IR111" s="367"/>
      <c r="IS111" s="367"/>
      <c r="IT111" s="367"/>
      <c r="IU111" s="367"/>
      <c r="IV111" s="367"/>
      <c r="IW111" s="367"/>
      <c r="IX111" s="367"/>
      <c r="IY111" s="367"/>
      <c r="IZ111" s="367"/>
      <c r="JA111" s="367"/>
      <c r="JB111" s="367"/>
      <c r="JC111" s="367"/>
      <c r="JD111" s="367"/>
      <c r="JE111" s="367"/>
      <c r="JF111" s="367"/>
      <c r="JG111" s="367"/>
      <c r="JH111" s="367"/>
      <c r="JI111" s="367"/>
      <c r="JJ111" s="367"/>
      <c r="JK111" s="367"/>
      <c r="JL111" s="367"/>
      <c r="JM111" s="367"/>
      <c r="JN111" s="367"/>
      <c r="JO111" s="367"/>
      <c r="JP111" s="367"/>
      <c r="JQ111" s="367"/>
      <c r="JR111" s="367"/>
      <c r="JS111" s="367"/>
      <c r="JT111" s="367"/>
      <c r="JU111" s="367"/>
      <c r="JV111" s="367"/>
      <c r="JW111" s="367"/>
      <c r="JX111" s="367"/>
      <c r="JY111" s="367"/>
      <c r="JZ111" s="367"/>
      <c r="KA111" s="367"/>
      <c r="KB111" s="367"/>
      <c r="KC111" s="367"/>
      <c r="KD111" s="367"/>
      <c r="KE111" s="367"/>
      <c r="KF111" s="367"/>
      <c r="KG111" s="367"/>
      <c r="KH111" s="367"/>
      <c r="KI111" s="367"/>
      <c r="KJ111" s="367"/>
      <c r="KK111" s="367"/>
      <c r="KL111" s="367"/>
      <c r="KM111" s="367"/>
      <c r="KN111" s="367"/>
      <c r="KO111" s="367"/>
      <c r="KP111" s="367"/>
      <c r="KQ111" s="367"/>
      <c r="KR111" s="367"/>
      <c r="KS111" s="367"/>
      <c r="KT111" s="367"/>
      <c r="KU111" s="367"/>
      <c r="KV111" s="367"/>
      <c r="KW111" s="367"/>
      <c r="KX111" s="367"/>
      <c r="KY111" s="367"/>
      <c r="KZ111" s="367"/>
      <c r="LA111" s="367"/>
      <c r="LB111" s="367"/>
      <c r="LC111" s="367"/>
      <c r="LD111" s="367"/>
      <c r="LE111" s="367"/>
      <c r="LF111" s="367"/>
      <c r="LG111" s="367"/>
      <c r="LH111" s="367"/>
      <c r="LI111" s="367"/>
      <c r="LJ111" s="367"/>
      <c r="LK111" s="367"/>
      <c r="LL111" s="367"/>
      <c r="LM111" s="367"/>
      <c r="LN111" s="367"/>
      <c r="LO111" s="367"/>
      <c r="LP111" s="367"/>
      <c r="LQ111" s="367"/>
      <c r="LR111" s="367"/>
      <c r="LS111" s="367"/>
      <c r="LT111" s="367"/>
      <c r="LU111" s="367"/>
      <c r="LV111" s="367"/>
      <c r="LW111" s="367"/>
      <c r="LX111" s="367"/>
      <c r="LY111" s="367"/>
      <c r="LZ111" s="367"/>
      <c r="MA111" s="367"/>
      <c r="MB111" s="367"/>
      <c r="MC111" s="367"/>
      <c r="MD111" s="367"/>
      <c r="ME111" s="367"/>
      <c r="MF111" s="367"/>
      <c r="MG111" s="367"/>
      <c r="MH111" s="367"/>
      <c r="MI111" s="367"/>
      <c r="MJ111" s="367"/>
      <c r="MK111" s="367"/>
      <c r="ML111" s="367"/>
      <c r="MM111" s="367"/>
      <c r="MN111" s="367"/>
      <c r="MO111" s="367"/>
      <c r="MP111" s="367"/>
      <c r="MQ111" s="367"/>
      <c r="MR111" s="367"/>
      <c r="MS111" s="367"/>
      <c r="MT111" s="367"/>
      <c r="MU111" s="367"/>
      <c r="MV111" s="367"/>
      <c r="MW111" s="367"/>
      <c r="MX111" s="367"/>
      <c r="MY111" s="367"/>
      <c r="MZ111" s="367"/>
      <c r="NA111" s="367"/>
      <c r="NB111" s="367"/>
      <c r="NC111" s="367"/>
      <c r="ND111" s="367"/>
      <c r="NE111" s="367"/>
      <c r="NF111" s="367"/>
      <c r="NG111" s="367"/>
      <c r="NH111" s="367"/>
      <c r="NI111" s="367"/>
      <c r="NJ111" s="367"/>
      <c r="NK111" s="367"/>
      <c r="NL111" s="367"/>
      <c r="NM111" s="367"/>
      <c r="NN111" s="367"/>
      <c r="NO111" s="367"/>
      <c r="NP111" s="367"/>
      <c r="NQ111" s="367"/>
      <c r="NR111" s="367"/>
      <c r="NS111" s="367"/>
      <c r="NT111" s="367"/>
      <c r="NU111" s="367"/>
      <c r="NV111" s="367"/>
      <c r="NW111" s="367"/>
      <c r="NX111" s="367"/>
      <c r="NY111" s="367"/>
      <c r="NZ111" s="367"/>
      <c r="OA111" s="367"/>
      <c r="OB111" s="367"/>
      <c r="OC111" s="367"/>
      <c r="OD111" s="367"/>
      <c r="OE111" s="367"/>
      <c r="OF111" s="367"/>
      <c r="OG111" s="367"/>
      <c r="OH111" s="367"/>
      <c r="OI111" s="367"/>
      <c r="OJ111" s="367"/>
      <c r="OK111" s="367"/>
      <c r="OL111" s="367"/>
      <c r="OM111" s="367"/>
      <c r="ON111" s="367"/>
      <c r="OO111" s="367"/>
      <c r="OP111" s="367"/>
      <c r="OQ111" s="367"/>
      <c r="OR111" s="367"/>
      <c r="OS111" s="367"/>
      <c r="OT111" s="367"/>
      <c r="OU111" s="367"/>
      <c r="OV111" s="367"/>
      <c r="OW111" s="367"/>
      <c r="OX111" s="367"/>
      <c r="OY111" s="367"/>
      <c r="OZ111" s="367"/>
      <c r="PA111" s="367"/>
      <c r="PB111" s="367"/>
      <c r="PC111" s="367"/>
      <c r="PD111" s="367"/>
      <c r="PE111" s="367"/>
      <c r="PF111" s="367"/>
      <c r="PG111" s="367"/>
      <c r="PH111" s="367"/>
      <c r="PI111" s="367"/>
      <c r="PJ111" s="367"/>
      <c r="PK111" s="367"/>
      <c r="PL111" s="367"/>
      <c r="PM111" s="367"/>
      <c r="PN111" s="367"/>
      <c r="PO111" s="367"/>
      <c r="PP111" s="367"/>
      <c r="PQ111" s="367"/>
      <c r="PR111" s="367"/>
      <c r="PS111" s="367"/>
      <c r="PT111" s="367"/>
      <c r="PU111" s="367"/>
      <c r="PV111" s="367"/>
      <c r="PW111" s="367"/>
      <c r="PX111" s="367"/>
      <c r="PY111" s="367"/>
      <c r="PZ111" s="367"/>
      <c r="QA111" s="367"/>
      <c r="QB111" s="367"/>
      <c r="QC111" s="367"/>
      <c r="QD111" s="367"/>
      <c r="QE111" s="367"/>
      <c r="QF111" s="367"/>
      <c r="QG111" s="367"/>
      <c r="QH111" s="367"/>
      <c r="QI111" s="367"/>
      <c r="QJ111" s="367"/>
      <c r="QK111" s="367"/>
      <c r="QL111" s="367"/>
      <c r="QM111" s="367"/>
      <c r="QN111" s="367"/>
      <c r="QO111" s="367"/>
      <c r="QP111" s="367"/>
      <c r="QQ111" s="367"/>
      <c r="QR111" s="367"/>
      <c r="QS111" s="367"/>
      <c r="QT111" s="367"/>
      <c r="QU111" s="367"/>
      <c r="QV111" s="367"/>
      <c r="QW111" s="367"/>
      <c r="QX111" s="367"/>
      <c r="QY111" s="367"/>
      <c r="QZ111" s="367"/>
      <c r="RA111" s="367"/>
      <c r="RB111" s="367"/>
      <c r="RC111" s="367"/>
      <c r="RD111" s="367"/>
      <c r="RE111" s="367"/>
      <c r="RF111" s="367"/>
      <c r="RG111" s="367"/>
      <c r="RH111" s="367"/>
      <c r="RI111" s="367"/>
      <c r="RJ111" s="367"/>
      <c r="RK111" s="367"/>
      <c r="RL111" s="367"/>
      <c r="RM111" s="367"/>
      <c r="RN111" s="367"/>
      <c r="RO111" s="367"/>
      <c r="RP111" s="367"/>
      <c r="RQ111" s="367"/>
      <c r="RR111" s="367"/>
      <c r="RS111" s="367"/>
      <c r="RT111" s="367"/>
      <c r="RU111" s="367"/>
      <c r="RV111" s="367"/>
      <c r="RW111" s="367"/>
      <c r="RX111" s="367"/>
      <c r="RY111" s="367"/>
      <c r="RZ111" s="367"/>
      <c r="SA111" s="367"/>
      <c r="SB111" s="367"/>
      <c r="SC111" s="367"/>
      <c r="SD111" s="367"/>
      <c r="SE111" s="367"/>
      <c r="SF111" s="367"/>
      <c r="SG111" s="367"/>
      <c r="SH111" s="367"/>
      <c r="SI111" s="367"/>
      <c r="SJ111" s="367"/>
      <c r="SK111" s="367"/>
      <c r="SL111" s="367"/>
      <c r="SM111" s="367"/>
      <c r="SN111" s="367"/>
      <c r="SO111" s="367"/>
      <c r="SP111" s="367"/>
      <c r="SQ111" s="367"/>
      <c r="SR111" s="367"/>
      <c r="SS111" s="367"/>
      <c r="ST111" s="367"/>
      <c r="SU111" s="367"/>
      <c r="SV111" s="367"/>
      <c r="SW111" s="367"/>
      <c r="SX111" s="367"/>
      <c r="SY111" s="367"/>
      <c r="SZ111" s="367"/>
      <c r="TA111" s="367"/>
      <c r="TB111" s="367"/>
      <c r="TC111" s="367"/>
      <c r="TD111" s="367"/>
      <c r="TE111" s="367"/>
      <c r="TF111" s="367"/>
      <c r="TG111" s="367"/>
      <c r="TH111" s="367"/>
      <c r="TI111" s="367"/>
      <c r="TJ111" s="367"/>
      <c r="TK111" s="367"/>
      <c r="TL111" s="367"/>
      <c r="TM111" s="367"/>
      <c r="TN111" s="367"/>
      <c r="TO111" s="367"/>
      <c r="TP111" s="367"/>
      <c r="TQ111" s="367"/>
      <c r="TR111" s="367"/>
      <c r="TS111" s="367"/>
      <c r="TT111" s="367"/>
      <c r="TU111" s="367"/>
      <c r="TV111" s="367"/>
      <c r="TW111" s="367"/>
      <c r="TX111" s="367"/>
      <c r="TY111" s="367"/>
      <c r="TZ111" s="367"/>
      <c r="UA111" s="367"/>
      <c r="UB111" s="367"/>
      <c r="UC111" s="367"/>
      <c r="UD111" s="367"/>
      <c r="UE111" s="367"/>
      <c r="UF111" s="367"/>
      <c r="UG111" s="367"/>
      <c r="UH111" s="367"/>
      <c r="UI111" s="367"/>
      <c r="UJ111" s="367"/>
      <c r="UK111" s="367"/>
      <c r="UL111" s="367"/>
      <c r="UM111" s="367"/>
      <c r="UN111" s="367"/>
      <c r="UO111" s="367"/>
      <c r="UP111" s="367"/>
      <c r="UQ111" s="367"/>
      <c r="UR111" s="367"/>
      <c r="US111" s="367"/>
      <c r="UT111" s="367"/>
      <c r="UU111" s="367"/>
      <c r="UV111" s="367"/>
      <c r="UW111" s="367"/>
      <c r="UX111" s="367"/>
      <c r="UY111" s="367"/>
      <c r="UZ111" s="367"/>
      <c r="VA111" s="367"/>
      <c r="VB111" s="367"/>
      <c r="VC111" s="367"/>
      <c r="VD111" s="367"/>
      <c r="VE111" s="367"/>
      <c r="VF111" s="367"/>
      <c r="VG111" s="367"/>
      <c r="VH111" s="367"/>
      <c r="VI111" s="367"/>
      <c r="VJ111" s="367"/>
      <c r="VK111" s="367"/>
      <c r="VL111" s="367"/>
      <c r="VM111" s="367"/>
      <c r="VN111" s="367"/>
      <c r="VO111" s="367"/>
      <c r="VP111" s="367"/>
      <c r="VQ111" s="367"/>
      <c r="VR111" s="367"/>
      <c r="VS111" s="367"/>
      <c r="VT111" s="367"/>
      <c r="VU111" s="367"/>
      <c r="VV111" s="367"/>
      <c r="VW111" s="367"/>
      <c r="VX111" s="367"/>
      <c r="VY111" s="367"/>
      <c r="VZ111" s="367"/>
      <c r="WA111" s="367"/>
      <c r="WB111" s="367"/>
      <c r="WC111" s="367"/>
      <c r="WD111" s="367"/>
      <c r="WE111" s="367"/>
      <c r="WF111" s="367"/>
      <c r="WG111" s="367"/>
      <c r="WH111" s="367"/>
      <c r="WI111" s="367"/>
      <c r="WJ111" s="367"/>
      <c r="WK111" s="367"/>
      <c r="WL111" s="367"/>
      <c r="WM111" s="367"/>
      <c r="WN111" s="367"/>
      <c r="WO111" s="367"/>
      <c r="WP111" s="367"/>
      <c r="WQ111" s="367"/>
      <c r="WR111" s="367"/>
      <c r="WS111" s="367"/>
      <c r="WT111" s="367"/>
      <c r="WU111" s="367"/>
      <c r="WV111" s="367"/>
      <c r="WW111" s="367"/>
      <c r="WX111" s="367"/>
      <c r="WY111" s="367"/>
      <c r="WZ111" s="367"/>
      <c r="XA111" s="367"/>
      <c r="XB111" s="367"/>
      <c r="XC111" s="367"/>
      <c r="XD111" s="367"/>
      <c r="XE111" s="367"/>
      <c r="XF111" s="367"/>
      <c r="XG111" s="367"/>
      <c r="XH111" s="367"/>
      <c r="XI111" s="367"/>
      <c r="XJ111" s="367"/>
      <c r="XK111" s="367"/>
      <c r="XL111" s="367"/>
      <c r="XM111" s="367"/>
      <c r="XN111" s="367"/>
      <c r="XO111" s="367"/>
      <c r="XP111" s="367"/>
      <c r="XQ111" s="367"/>
      <c r="XR111" s="367"/>
      <c r="XS111" s="367"/>
      <c r="XT111" s="367"/>
      <c r="XU111" s="367"/>
      <c r="XV111" s="367"/>
      <c r="XW111" s="367"/>
      <c r="XX111" s="367"/>
      <c r="XY111" s="367"/>
      <c r="XZ111" s="367"/>
      <c r="YA111" s="367"/>
      <c r="YB111" s="367"/>
      <c r="YC111" s="367"/>
      <c r="YD111" s="367"/>
      <c r="YE111" s="367"/>
      <c r="YF111" s="367"/>
      <c r="YG111" s="367"/>
      <c r="YH111" s="367"/>
      <c r="YI111" s="367"/>
      <c r="YJ111" s="367"/>
      <c r="YK111" s="367"/>
      <c r="YL111" s="367"/>
      <c r="YM111" s="367"/>
      <c r="YN111" s="367"/>
      <c r="YO111" s="367"/>
      <c r="YP111" s="367"/>
      <c r="YQ111" s="367"/>
      <c r="YR111" s="367"/>
      <c r="YS111" s="367"/>
      <c r="YT111" s="367"/>
      <c r="YU111" s="367"/>
      <c r="YV111" s="367"/>
      <c r="YW111" s="367"/>
      <c r="YX111" s="367"/>
      <c r="YY111" s="367"/>
      <c r="YZ111" s="367"/>
      <c r="ZA111" s="367"/>
      <c r="ZB111" s="367"/>
      <c r="ZC111" s="367"/>
      <c r="ZD111" s="367"/>
      <c r="ZE111" s="367"/>
      <c r="ZF111" s="367"/>
      <c r="ZG111" s="367"/>
      <c r="ZH111" s="367"/>
      <c r="ZI111" s="367"/>
      <c r="ZJ111" s="367"/>
      <c r="ZK111" s="367"/>
      <c r="ZL111" s="367"/>
      <c r="ZM111" s="367"/>
      <c r="ZN111" s="367"/>
      <c r="ZO111" s="367"/>
      <c r="ZP111" s="367"/>
      <c r="ZQ111" s="367"/>
      <c r="ZR111" s="367"/>
      <c r="ZS111" s="367"/>
      <c r="ZT111" s="367"/>
      <c r="ZU111" s="367"/>
      <c r="ZV111" s="367"/>
      <c r="ZW111" s="367"/>
      <c r="ZX111" s="367"/>
      <c r="ZY111" s="367"/>
      <c r="ZZ111" s="367"/>
      <c r="AAA111" s="367"/>
      <c r="AAB111" s="367"/>
      <c r="AAC111" s="367"/>
      <c r="AAD111" s="367"/>
      <c r="AAE111" s="367"/>
      <c r="AAF111" s="367"/>
      <c r="AAG111" s="367"/>
      <c r="AAH111" s="367"/>
      <c r="AAI111" s="367"/>
      <c r="AAJ111" s="367"/>
      <c r="AAK111" s="367"/>
      <c r="AAL111" s="367"/>
      <c r="AAM111" s="367"/>
      <c r="AAN111" s="367"/>
      <c r="AAO111" s="367"/>
      <c r="AAP111" s="367"/>
      <c r="AAQ111" s="367"/>
      <c r="AAR111" s="367"/>
      <c r="AAS111" s="367"/>
      <c r="AAT111" s="367"/>
      <c r="AAU111" s="367"/>
      <c r="AAV111" s="367"/>
      <c r="AAW111" s="367"/>
      <c r="AAX111" s="367"/>
      <c r="AAY111" s="367"/>
      <c r="AAZ111" s="367"/>
      <c r="ABA111" s="367"/>
      <c r="ABB111" s="367"/>
      <c r="ABC111" s="367"/>
      <c r="ABD111" s="367"/>
      <c r="ABE111" s="367"/>
      <c r="ABF111" s="367"/>
      <c r="ABG111" s="367"/>
      <c r="ABH111" s="367"/>
      <c r="ABI111" s="367"/>
      <c r="ABJ111" s="367"/>
      <c r="ABK111" s="367"/>
      <c r="ABL111" s="367"/>
      <c r="ABM111" s="367"/>
      <c r="ABN111" s="367"/>
      <c r="ABO111" s="367"/>
      <c r="ABP111" s="367"/>
      <c r="ABQ111" s="367"/>
      <c r="ABR111" s="367"/>
      <c r="ABS111" s="367"/>
      <c r="ABT111" s="367"/>
      <c r="ABU111" s="367"/>
      <c r="ABV111" s="367"/>
      <c r="ABW111" s="367"/>
      <c r="ABX111" s="367"/>
      <c r="ABY111" s="367"/>
      <c r="ABZ111" s="367"/>
      <c r="ACA111" s="367"/>
      <c r="ACB111" s="367"/>
      <c r="ACC111" s="367"/>
      <c r="ACD111" s="367"/>
      <c r="ACE111" s="367"/>
      <c r="ACF111" s="367"/>
      <c r="ACG111" s="367"/>
      <c r="ACH111" s="367"/>
      <c r="ACI111" s="367"/>
      <c r="ACJ111" s="367"/>
      <c r="ACK111" s="367"/>
      <c r="ACL111" s="367"/>
      <c r="ACM111" s="367"/>
      <c r="ACN111" s="367"/>
      <c r="ACO111" s="367"/>
      <c r="ACP111" s="367"/>
      <c r="ACQ111" s="367"/>
      <c r="ACR111" s="367"/>
      <c r="ACS111" s="367"/>
      <c r="ACT111" s="367"/>
      <c r="ACU111" s="367"/>
      <c r="ACV111" s="367"/>
      <c r="ACW111" s="367"/>
      <c r="ACX111" s="367"/>
      <c r="ACY111" s="367"/>
      <c r="ACZ111" s="367"/>
      <c r="ADA111" s="367"/>
      <c r="ADB111" s="367"/>
      <c r="ADC111" s="367"/>
      <c r="ADD111" s="367"/>
      <c r="ADE111" s="367"/>
      <c r="ADF111" s="367"/>
      <c r="ADG111" s="367"/>
      <c r="ADH111" s="367"/>
      <c r="ADI111" s="367"/>
      <c r="ADJ111" s="367"/>
      <c r="ADK111" s="367"/>
      <c r="ADL111" s="367"/>
      <c r="ADM111" s="367"/>
      <c r="ADN111" s="367"/>
      <c r="ADO111" s="367"/>
      <c r="ADP111" s="367"/>
      <c r="ADQ111" s="367"/>
      <c r="ADR111" s="367"/>
      <c r="ADS111" s="367"/>
      <c r="ADT111" s="367"/>
      <c r="ADU111" s="367"/>
      <c r="ADV111" s="367"/>
      <c r="ADW111" s="367"/>
      <c r="ADX111" s="367"/>
      <c r="ADY111" s="367"/>
      <c r="ADZ111" s="367"/>
      <c r="AEA111" s="367"/>
      <c r="AEB111" s="367"/>
      <c r="AEC111" s="367"/>
      <c r="AED111" s="367"/>
      <c r="AEE111" s="367"/>
      <c r="AEF111" s="367"/>
      <c r="AEG111" s="367"/>
      <c r="AEH111" s="367"/>
      <c r="AEI111" s="367"/>
      <c r="AEJ111" s="367"/>
      <c r="AEK111" s="367"/>
      <c r="AEL111" s="367"/>
      <c r="AEM111" s="367"/>
      <c r="AEN111" s="367"/>
      <c r="AEO111" s="367"/>
      <c r="AEP111" s="367"/>
      <c r="AEQ111" s="367"/>
      <c r="AER111" s="367"/>
      <c r="AES111" s="367"/>
      <c r="AET111" s="367"/>
      <c r="AEU111" s="367"/>
      <c r="AEV111" s="367"/>
      <c r="AEW111" s="367"/>
      <c r="AEX111" s="367"/>
      <c r="AEY111" s="367"/>
      <c r="AEZ111" s="367"/>
      <c r="AFA111" s="367"/>
      <c r="AFB111" s="367"/>
      <c r="AFC111" s="367"/>
      <c r="AFD111" s="367"/>
      <c r="AFE111" s="367"/>
      <c r="AFF111" s="367"/>
      <c r="AFG111" s="367"/>
      <c r="AFH111" s="367"/>
      <c r="AFI111" s="367"/>
      <c r="AFJ111" s="367"/>
      <c r="AFK111" s="367"/>
      <c r="AFL111" s="367"/>
      <c r="AFM111" s="367"/>
      <c r="AFN111" s="367"/>
      <c r="AFO111" s="367"/>
      <c r="AFP111" s="367"/>
      <c r="AFQ111" s="367"/>
      <c r="AFR111" s="367"/>
      <c r="AFS111" s="367"/>
      <c r="AFT111" s="367"/>
      <c r="AFU111" s="367"/>
      <c r="AFV111" s="367"/>
      <c r="AFW111" s="367"/>
      <c r="AFX111" s="367"/>
      <c r="AFY111" s="367"/>
      <c r="AFZ111" s="367"/>
      <c r="AGA111" s="367"/>
      <c r="AGB111" s="367"/>
      <c r="AGC111" s="367"/>
      <c r="AGD111" s="367"/>
      <c r="AGE111" s="367"/>
      <c r="AGF111" s="367"/>
      <c r="AGG111" s="367"/>
      <c r="AGH111" s="367"/>
      <c r="AGI111" s="367"/>
      <c r="AGJ111" s="367"/>
      <c r="AGK111" s="367"/>
      <c r="AGL111" s="367"/>
      <c r="AGM111" s="367"/>
      <c r="AGN111" s="367"/>
      <c r="AGO111" s="367"/>
      <c r="AGP111" s="367"/>
      <c r="AGQ111" s="367"/>
      <c r="AGR111" s="367"/>
      <c r="AGS111" s="367"/>
      <c r="AGT111" s="367"/>
      <c r="AGU111" s="367"/>
      <c r="AGV111" s="367"/>
      <c r="AGW111" s="367"/>
      <c r="AGX111" s="367"/>
      <c r="AGY111" s="367"/>
      <c r="AGZ111" s="367"/>
      <c r="AHA111" s="367"/>
      <c r="AHB111" s="367"/>
      <c r="AHC111" s="367"/>
      <c r="AHD111" s="367"/>
      <c r="AHE111" s="367"/>
      <c r="AHF111" s="367"/>
      <c r="AHG111" s="367"/>
      <c r="AHH111" s="367"/>
      <c r="AHI111" s="367"/>
      <c r="AHJ111" s="367"/>
      <c r="AHK111" s="367"/>
      <c r="AHL111" s="367"/>
      <c r="AHM111" s="367"/>
      <c r="AHN111" s="367"/>
      <c r="AHO111" s="367"/>
      <c r="AHP111" s="367"/>
      <c r="AHQ111" s="367"/>
      <c r="AHR111" s="367"/>
      <c r="AHS111" s="367"/>
      <c r="AHT111" s="367"/>
      <c r="AHU111" s="367"/>
      <c r="AHV111" s="367"/>
      <c r="AHW111" s="367"/>
      <c r="AHX111" s="367"/>
      <c r="AHY111" s="367"/>
      <c r="AHZ111" s="367"/>
      <c r="AIA111" s="367"/>
      <c r="AIB111" s="367"/>
      <c r="AIC111" s="367"/>
      <c r="AID111" s="367"/>
      <c r="AIE111" s="367"/>
      <c r="AIF111" s="367"/>
      <c r="AIG111" s="367"/>
      <c r="AIH111" s="367"/>
      <c r="AII111" s="367"/>
      <c r="AIJ111" s="367"/>
      <c r="AIK111" s="367"/>
      <c r="AIL111" s="367"/>
      <c r="AIM111" s="367"/>
      <c r="AIN111" s="367"/>
      <c r="AIO111" s="367"/>
      <c r="AIP111" s="367"/>
      <c r="AIQ111" s="367"/>
      <c r="AIR111" s="367"/>
      <c r="AIS111" s="367"/>
      <c r="AIT111" s="367"/>
      <c r="AIU111" s="367"/>
      <c r="AIV111" s="367"/>
      <c r="AIW111" s="367"/>
      <c r="AIX111" s="367"/>
      <c r="AIY111" s="367"/>
      <c r="AIZ111" s="367"/>
      <c r="AJA111" s="367"/>
      <c r="AJB111" s="367"/>
      <c r="AJC111" s="367"/>
      <c r="AJD111" s="367"/>
      <c r="AJE111" s="367"/>
      <c r="AJF111" s="367"/>
      <c r="AJG111" s="367"/>
      <c r="AJH111" s="367"/>
      <c r="AJI111" s="367"/>
      <c r="AJJ111" s="367"/>
      <c r="AJK111" s="367"/>
      <c r="AJL111" s="367"/>
      <c r="AJM111" s="367"/>
      <c r="AJN111" s="367"/>
      <c r="AJO111" s="367"/>
      <c r="AJP111" s="367"/>
      <c r="AJQ111" s="367"/>
      <c r="AJR111" s="367"/>
      <c r="AJS111" s="367"/>
      <c r="AJT111" s="367"/>
      <c r="AJU111" s="367"/>
      <c r="AJV111" s="367"/>
      <c r="AJW111" s="367"/>
      <c r="AJX111" s="367"/>
      <c r="AJY111" s="367"/>
      <c r="AJZ111" s="367"/>
      <c r="AKA111" s="367"/>
      <c r="AKB111" s="367"/>
      <c r="AKC111" s="367"/>
      <c r="AKD111" s="367"/>
      <c r="AKE111" s="367"/>
      <c r="AKF111" s="367"/>
      <c r="AKG111" s="367"/>
      <c r="AKH111" s="367"/>
      <c r="AKI111" s="367"/>
      <c r="AKJ111" s="367"/>
      <c r="AKK111" s="367"/>
      <c r="AKL111" s="367"/>
      <c r="AKM111" s="367"/>
      <c r="AKN111" s="367"/>
      <c r="AKO111" s="367"/>
      <c r="AKP111" s="367"/>
      <c r="AKQ111" s="367"/>
      <c r="AKR111" s="367"/>
      <c r="AKS111" s="367"/>
      <c r="AKT111" s="367"/>
      <c r="AKU111" s="367"/>
      <c r="AKV111" s="367"/>
      <c r="AKW111" s="367"/>
      <c r="AKX111" s="367"/>
      <c r="AKY111" s="367"/>
      <c r="AKZ111" s="367"/>
      <c r="ALA111" s="367"/>
      <c r="ALB111" s="367"/>
      <c r="ALC111" s="367"/>
      <c r="ALD111" s="367"/>
      <c r="ALE111" s="367"/>
      <c r="ALF111" s="367"/>
      <c r="ALG111" s="367"/>
      <c r="ALH111" s="367"/>
      <c r="ALI111" s="367"/>
      <c r="ALJ111" s="367"/>
      <c r="ALK111" s="367"/>
      <c r="ALL111" s="367"/>
      <c r="ALM111" s="367"/>
      <c r="ALN111" s="367"/>
      <c r="ALO111" s="367"/>
      <c r="ALP111" s="367"/>
      <c r="ALQ111" s="367"/>
      <c r="ALR111" s="367"/>
      <c r="ALS111" s="367"/>
      <c r="ALT111" s="367"/>
      <c r="ALU111" s="367"/>
      <c r="ALV111" s="367"/>
      <c r="ALW111" s="367"/>
      <c r="ALX111" s="367"/>
      <c r="ALY111" s="367"/>
      <c r="ALZ111" s="367"/>
      <c r="AMA111" s="367"/>
      <c r="AMB111" s="367"/>
      <c r="AMC111" s="367"/>
      <c r="AMD111" s="367"/>
      <c r="AME111" s="367"/>
      <c r="AMF111" s="367"/>
      <c r="AMG111" s="367"/>
      <c r="AMH111" s="367"/>
      <c r="AMI111" s="367"/>
      <c r="AMJ111" s="367"/>
      <c r="AMK111" s="367"/>
      <c r="AML111" s="367"/>
      <c r="AMM111" s="367"/>
      <c r="AMN111" s="367"/>
      <c r="AMO111" s="367"/>
      <c r="AMP111" s="367"/>
      <c r="AMQ111" s="367"/>
      <c r="AMR111" s="367"/>
      <c r="AMS111" s="367"/>
      <c r="AMT111" s="367"/>
      <c r="AMU111" s="367"/>
      <c r="AMV111" s="367"/>
      <c r="AMW111" s="367"/>
      <c r="AMX111" s="367"/>
      <c r="AMY111" s="367"/>
      <c r="AMZ111" s="367"/>
      <c r="ANA111" s="367"/>
      <c r="ANB111" s="367"/>
      <c r="ANC111" s="367"/>
      <c r="AND111" s="367"/>
      <c r="ANE111" s="367"/>
      <c r="ANF111" s="367"/>
      <c r="ANG111" s="367"/>
      <c r="ANH111" s="367"/>
      <c r="ANI111" s="367"/>
      <c r="ANJ111" s="367"/>
      <c r="ANK111" s="367"/>
      <c r="ANL111" s="367"/>
      <c r="ANM111" s="367"/>
      <c r="ANN111" s="367"/>
      <c r="ANO111" s="367"/>
      <c r="ANP111" s="367"/>
      <c r="ANQ111" s="367"/>
      <c r="ANR111" s="367"/>
      <c r="ANS111" s="367"/>
      <c r="ANT111" s="367"/>
      <c r="ANU111" s="367"/>
      <c r="ANV111" s="367"/>
      <c r="ANW111" s="367"/>
      <c r="ANX111" s="367"/>
      <c r="ANY111" s="367"/>
      <c r="ANZ111" s="367"/>
      <c r="AOA111" s="367"/>
      <c r="AOB111" s="367"/>
      <c r="AOC111" s="367"/>
      <c r="AOD111" s="367"/>
      <c r="AOE111" s="367"/>
      <c r="AOF111" s="367"/>
      <c r="AOG111" s="367"/>
      <c r="AOH111" s="367"/>
      <c r="AOI111" s="367"/>
      <c r="AOJ111" s="367"/>
      <c r="AOK111" s="367"/>
      <c r="AOL111" s="367"/>
      <c r="AOM111" s="367"/>
      <c r="AON111" s="367"/>
      <c r="AOO111" s="367"/>
      <c r="AOP111" s="367"/>
      <c r="AOQ111" s="367"/>
      <c r="AOR111" s="367"/>
      <c r="AOS111" s="367"/>
      <c r="AOT111" s="367"/>
      <c r="AOU111" s="367"/>
      <c r="AOV111" s="367"/>
      <c r="AOW111" s="367"/>
      <c r="AOX111" s="367"/>
      <c r="AOY111" s="367"/>
      <c r="AOZ111" s="367"/>
      <c r="APA111" s="367"/>
      <c r="APB111" s="367"/>
      <c r="APC111" s="367"/>
      <c r="APD111" s="367"/>
      <c r="APE111" s="367"/>
      <c r="APF111" s="367"/>
      <c r="APG111" s="367"/>
      <c r="APH111" s="367"/>
      <c r="API111" s="367"/>
      <c r="APJ111" s="367"/>
      <c r="APK111" s="367"/>
      <c r="APL111" s="367"/>
      <c r="APM111" s="367"/>
      <c r="APN111" s="367"/>
      <c r="APO111" s="367"/>
      <c r="APP111" s="367"/>
      <c r="APQ111" s="367"/>
      <c r="APR111" s="367"/>
      <c r="APS111" s="367"/>
      <c r="APT111" s="367"/>
      <c r="APU111" s="367"/>
      <c r="APV111" s="367"/>
      <c r="APW111" s="367"/>
      <c r="APX111" s="367"/>
      <c r="APY111" s="367"/>
      <c r="APZ111" s="367"/>
      <c r="AQA111" s="367"/>
      <c r="AQB111" s="367"/>
      <c r="AQC111" s="367"/>
      <c r="AQD111" s="367"/>
      <c r="AQE111" s="367"/>
      <c r="AQF111" s="367"/>
      <c r="AQG111" s="367"/>
      <c r="AQH111" s="367"/>
      <c r="AQI111" s="367"/>
      <c r="AQJ111" s="367"/>
      <c r="AQK111" s="367"/>
      <c r="AQL111" s="367"/>
      <c r="AQM111" s="367"/>
      <c r="AQN111" s="367"/>
      <c r="AQO111" s="367"/>
      <c r="AQP111" s="367"/>
      <c r="AQQ111" s="367"/>
      <c r="AQR111" s="367"/>
      <c r="AQS111" s="367"/>
      <c r="AQT111" s="367"/>
      <c r="AQU111" s="367"/>
      <c r="AQV111" s="367"/>
      <c r="AQW111" s="367"/>
      <c r="AQX111" s="367"/>
      <c r="AQY111" s="367"/>
      <c r="AQZ111" s="367"/>
      <c r="ARA111" s="367"/>
      <c r="ARB111" s="367"/>
      <c r="ARC111" s="367"/>
      <c r="ARD111" s="367"/>
      <c r="ARE111" s="367"/>
      <c r="ARF111" s="367"/>
      <c r="ARG111" s="367"/>
      <c r="ARH111" s="367"/>
      <c r="ARI111" s="367"/>
      <c r="ARJ111" s="367"/>
      <c r="ARK111" s="367"/>
      <c r="ARL111" s="367"/>
      <c r="ARM111" s="367"/>
      <c r="ARN111" s="367"/>
      <c r="ARO111" s="367"/>
      <c r="ARP111" s="367"/>
      <c r="ARQ111" s="367"/>
      <c r="ARR111" s="367"/>
      <c r="ARS111" s="367"/>
      <c r="ART111" s="367"/>
      <c r="ARU111" s="367"/>
      <c r="ARV111" s="367"/>
      <c r="ARW111" s="367"/>
      <c r="ARX111" s="367"/>
      <c r="ARY111" s="367"/>
      <c r="ARZ111" s="367"/>
      <c r="ASA111" s="367"/>
      <c r="ASB111" s="367"/>
      <c r="ASC111" s="367"/>
      <c r="ASD111" s="367"/>
      <c r="ASE111" s="367"/>
      <c r="ASF111" s="367"/>
      <c r="ASG111" s="367"/>
      <c r="ASH111" s="367"/>
      <c r="ASI111" s="367"/>
      <c r="ASJ111" s="367"/>
      <c r="ASK111" s="367"/>
      <c r="ASL111" s="367"/>
      <c r="ASM111" s="367"/>
      <c r="ASN111" s="367"/>
      <c r="ASO111" s="367"/>
      <c r="ASP111" s="367"/>
      <c r="ASQ111" s="367"/>
      <c r="ASR111" s="367"/>
      <c r="ASS111" s="367"/>
      <c r="AST111" s="367"/>
      <c r="ASU111" s="367"/>
      <c r="ASV111" s="367"/>
      <c r="ASW111" s="367"/>
      <c r="ASX111" s="367"/>
      <c r="ASY111" s="367"/>
      <c r="ASZ111" s="367"/>
      <c r="ATA111" s="367"/>
      <c r="ATB111" s="367"/>
      <c r="ATC111" s="367"/>
      <c r="ATD111" s="367"/>
    </row>
    <row r="112" spans="1:1200" s="366" customFormat="1">
      <c r="A112" s="363">
        <v>9</v>
      </c>
      <c r="B112" s="363">
        <v>8</v>
      </c>
      <c r="C112" s="364" t="s">
        <v>1563</v>
      </c>
      <c r="D112" s="363">
        <v>2004</v>
      </c>
      <c r="E112" s="365" t="s">
        <v>1510</v>
      </c>
      <c r="F112" s="363" t="s">
        <v>1049</v>
      </c>
      <c r="G112" s="364"/>
      <c r="H112" s="364"/>
      <c r="I112" s="364"/>
      <c r="J112" s="364"/>
      <c r="K112" s="366" t="s">
        <v>1557</v>
      </c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  <c r="AP112" s="367"/>
      <c r="AQ112" s="367"/>
      <c r="AR112" s="367"/>
      <c r="AS112" s="367"/>
      <c r="AT112" s="367"/>
      <c r="AU112" s="367"/>
      <c r="AV112" s="367"/>
      <c r="AW112" s="367"/>
      <c r="AX112" s="367"/>
      <c r="AY112" s="367"/>
      <c r="AZ112" s="367"/>
      <c r="BA112" s="367"/>
      <c r="BB112" s="367"/>
      <c r="BC112" s="367"/>
      <c r="BD112" s="367"/>
      <c r="BE112" s="367"/>
      <c r="BF112" s="367"/>
      <c r="BG112" s="367"/>
      <c r="BH112" s="367"/>
      <c r="BI112" s="367"/>
      <c r="BJ112" s="367"/>
      <c r="BK112" s="367"/>
      <c r="BL112" s="367"/>
      <c r="BM112" s="367"/>
      <c r="BN112" s="367"/>
      <c r="BO112" s="367"/>
      <c r="BP112" s="367"/>
      <c r="BQ112" s="367"/>
      <c r="BR112" s="367"/>
      <c r="BS112" s="367"/>
      <c r="BT112" s="367"/>
      <c r="BU112" s="367"/>
      <c r="BV112" s="367"/>
      <c r="BW112" s="367"/>
      <c r="BX112" s="367"/>
      <c r="BY112" s="367"/>
      <c r="BZ112" s="367"/>
      <c r="CA112" s="367"/>
      <c r="CB112" s="367"/>
      <c r="CC112" s="367"/>
      <c r="CD112" s="367"/>
      <c r="CE112" s="367"/>
      <c r="CF112" s="367"/>
      <c r="CG112" s="367"/>
      <c r="CH112" s="367"/>
      <c r="CI112" s="367"/>
      <c r="CJ112" s="367"/>
      <c r="CK112" s="367"/>
      <c r="CL112" s="367"/>
      <c r="CM112" s="367"/>
      <c r="CN112" s="367"/>
      <c r="CO112" s="367"/>
      <c r="CP112" s="367"/>
      <c r="CQ112" s="367"/>
      <c r="CR112" s="367"/>
      <c r="CS112" s="367"/>
      <c r="CT112" s="367"/>
      <c r="CU112" s="367"/>
      <c r="CV112" s="367"/>
      <c r="CW112" s="367"/>
      <c r="CX112" s="367"/>
      <c r="CY112" s="367"/>
      <c r="CZ112" s="367"/>
      <c r="DA112" s="367"/>
      <c r="DB112" s="367"/>
      <c r="DC112" s="367"/>
      <c r="DD112" s="367"/>
      <c r="DE112" s="367"/>
      <c r="DF112" s="367"/>
      <c r="DG112" s="367"/>
      <c r="DH112" s="367"/>
      <c r="DI112" s="367"/>
      <c r="DJ112" s="367"/>
      <c r="DK112" s="367"/>
      <c r="DL112" s="367"/>
      <c r="DM112" s="367"/>
      <c r="DN112" s="367"/>
      <c r="DO112" s="367"/>
      <c r="DP112" s="367"/>
      <c r="DQ112" s="367"/>
      <c r="DR112" s="367"/>
      <c r="DS112" s="367"/>
      <c r="DT112" s="367"/>
      <c r="DU112" s="367"/>
      <c r="DV112" s="367"/>
      <c r="DW112" s="367"/>
      <c r="DX112" s="367"/>
      <c r="DY112" s="367"/>
      <c r="DZ112" s="367"/>
      <c r="EA112" s="367"/>
      <c r="EB112" s="367"/>
      <c r="EC112" s="367"/>
      <c r="ED112" s="367"/>
      <c r="EE112" s="367"/>
      <c r="EF112" s="367"/>
      <c r="EG112" s="367"/>
      <c r="EH112" s="367"/>
      <c r="EI112" s="367"/>
      <c r="EJ112" s="367"/>
      <c r="EK112" s="367"/>
      <c r="EL112" s="367"/>
      <c r="EM112" s="367"/>
      <c r="EN112" s="367"/>
      <c r="EO112" s="367"/>
      <c r="EP112" s="367"/>
      <c r="EQ112" s="367"/>
      <c r="ER112" s="367"/>
      <c r="ES112" s="367"/>
      <c r="ET112" s="367"/>
      <c r="EU112" s="367"/>
      <c r="EV112" s="367"/>
      <c r="EW112" s="367"/>
      <c r="EX112" s="367"/>
      <c r="EY112" s="367"/>
      <c r="EZ112" s="367"/>
      <c r="FA112" s="367"/>
      <c r="FB112" s="367"/>
      <c r="FC112" s="367"/>
      <c r="FD112" s="367"/>
      <c r="FE112" s="367"/>
      <c r="FF112" s="367"/>
      <c r="FG112" s="367"/>
      <c r="FH112" s="367"/>
      <c r="FI112" s="367"/>
      <c r="FJ112" s="367"/>
      <c r="FK112" s="367"/>
      <c r="FL112" s="367"/>
      <c r="FM112" s="367"/>
      <c r="FN112" s="367"/>
      <c r="FO112" s="367"/>
      <c r="FP112" s="367"/>
      <c r="FQ112" s="367"/>
      <c r="FR112" s="367"/>
      <c r="FS112" s="367"/>
      <c r="FT112" s="367"/>
      <c r="FU112" s="367"/>
      <c r="FV112" s="367"/>
      <c r="FW112" s="367"/>
      <c r="FX112" s="367"/>
      <c r="FY112" s="367"/>
      <c r="FZ112" s="367"/>
      <c r="GA112" s="367"/>
      <c r="GB112" s="367"/>
      <c r="GC112" s="367"/>
      <c r="GD112" s="367"/>
      <c r="GE112" s="367"/>
      <c r="GF112" s="367"/>
      <c r="GG112" s="367"/>
      <c r="GH112" s="367"/>
      <c r="GI112" s="367"/>
      <c r="GJ112" s="367"/>
      <c r="GK112" s="367"/>
      <c r="GL112" s="367"/>
      <c r="GM112" s="367"/>
      <c r="GN112" s="367"/>
      <c r="GO112" s="367"/>
      <c r="GP112" s="367"/>
      <c r="GQ112" s="367"/>
      <c r="GR112" s="367"/>
      <c r="GS112" s="367"/>
      <c r="GT112" s="367"/>
      <c r="GU112" s="367"/>
      <c r="GV112" s="367"/>
      <c r="GW112" s="367"/>
      <c r="GX112" s="367"/>
      <c r="GY112" s="367"/>
      <c r="GZ112" s="367"/>
      <c r="HA112" s="367"/>
      <c r="HB112" s="367"/>
      <c r="HC112" s="367"/>
      <c r="HD112" s="367"/>
      <c r="HE112" s="367"/>
      <c r="HF112" s="367"/>
      <c r="HG112" s="367"/>
      <c r="HH112" s="367"/>
      <c r="HI112" s="367"/>
      <c r="HJ112" s="367"/>
      <c r="HK112" s="367"/>
      <c r="HL112" s="367"/>
      <c r="HM112" s="367"/>
      <c r="HN112" s="367"/>
      <c r="HO112" s="367"/>
      <c r="HP112" s="367"/>
      <c r="HQ112" s="367"/>
      <c r="HR112" s="367"/>
      <c r="HS112" s="367"/>
      <c r="HT112" s="367"/>
      <c r="HU112" s="367"/>
      <c r="HV112" s="367"/>
      <c r="HW112" s="367"/>
      <c r="HX112" s="367"/>
      <c r="HY112" s="367"/>
      <c r="HZ112" s="367"/>
      <c r="IA112" s="367"/>
      <c r="IB112" s="367"/>
      <c r="IC112" s="367"/>
      <c r="ID112" s="367"/>
      <c r="IE112" s="367"/>
      <c r="IF112" s="367"/>
      <c r="IG112" s="367"/>
      <c r="IH112" s="367"/>
      <c r="II112" s="367"/>
      <c r="IJ112" s="367"/>
      <c r="IK112" s="367"/>
      <c r="IL112" s="367"/>
      <c r="IM112" s="367"/>
      <c r="IN112" s="367"/>
      <c r="IO112" s="367"/>
      <c r="IP112" s="367"/>
      <c r="IQ112" s="367"/>
      <c r="IR112" s="367"/>
      <c r="IS112" s="367"/>
      <c r="IT112" s="367"/>
      <c r="IU112" s="367"/>
      <c r="IV112" s="367"/>
      <c r="IW112" s="367"/>
      <c r="IX112" s="367"/>
      <c r="IY112" s="367"/>
      <c r="IZ112" s="367"/>
      <c r="JA112" s="367"/>
      <c r="JB112" s="367"/>
      <c r="JC112" s="367"/>
      <c r="JD112" s="367"/>
      <c r="JE112" s="367"/>
      <c r="JF112" s="367"/>
      <c r="JG112" s="367"/>
      <c r="JH112" s="367"/>
      <c r="JI112" s="367"/>
      <c r="JJ112" s="367"/>
      <c r="JK112" s="367"/>
      <c r="JL112" s="367"/>
      <c r="JM112" s="367"/>
      <c r="JN112" s="367"/>
      <c r="JO112" s="367"/>
      <c r="JP112" s="367"/>
      <c r="JQ112" s="367"/>
      <c r="JR112" s="367"/>
      <c r="JS112" s="367"/>
      <c r="JT112" s="367"/>
      <c r="JU112" s="367"/>
      <c r="JV112" s="367"/>
      <c r="JW112" s="367"/>
      <c r="JX112" s="367"/>
      <c r="JY112" s="367"/>
      <c r="JZ112" s="367"/>
      <c r="KA112" s="367"/>
      <c r="KB112" s="367"/>
      <c r="KC112" s="367"/>
      <c r="KD112" s="367"/>
      <c r="KE112" s="367"/>
      <c r="KF112" s="367"/>
      <c r="KG112" s="367"/>
      <c r="KH112" s="367"/>
      <c r="KI112" s="367"/>
      <c r="KJ112" s="367"/>
      <c r="KK112" s="367"/>
      <c r="KL112" s="367"/>
      <c r="KM112" s="367"/>
      <c r="KN112" s="367"/>
      <c r="KO112" s="367"/>
      <c r="KP112" s="367"/>
      <c r="KQ112" s="367"/>
      <c r="KR112" s="367"/>
      <c r="KS112" s="367"/>
      <c r="KT112" s="367"/>
      <c r="KU112" s="367"/>
      <c r="KV112" s="367"/>
      <c r="KW112" s="367"/>
      <c r="KX112" s="367"/>
      <c r="KY112" s="367"/>
      <c r="KZ112" s="367"/>
      <c r="LA112" s="367"/>
      <c r="LB112" s="367"/>
      <c r="LC112" s="367"/>
      <c r="LD112" s="367"/>
      <c r="LE112" s="367"/>
      <c r="LF112" s="367"/>
      <c r="LG112" s="367"/>
      <c r="LH112" s="367"/>
      <c r="LI112" s="367"/>
      <c r="LJ112" s="367"/>
      <c r="LK112" s="367"/>
      <c r="LL112" s="367"/>
      <c r="LM112" s="367"/>
      <c r="LN112" s="367"/>
      <c r="LO112" s="367"/>
      <c r="LP112" s="367"/>
      <c r="LQ112" s="367"/>
      <c r="LR112" s="367"/>
      <c r="LS112" s="367"/>
      <c r="LT112" s="367"/>
      <c r="LU112" s="367"/>
      <c r="LV112" s="367"/>
      <c r="LW112" s="367"/>
      <c r="LX112" s="367"/>
      <c r="LY112" s="367"/>
      <c r="LZ112" s="367"/>
      <c r="MA112" s="367"/>
      <c r="MB112" s="367"/>
      <c r="MC112" s="367"/>
      <c r="MD112" s="367"/>
      <c r="ME112" s="367"/>
      <c r="MF112" s="367"/>
      <c r="MG112" s="367"/>
      <c r="MH112" s="367"/>
      <c r="MI112" s="367"/>
      <c r="MJ112" s="367"/>
      <c r="MK112" s="367"/>
      <c r="ML112" s="367"/>
      <c r="MM112" s="367"/>
      <c r="MN112" s="367"/>
      <c r="MO112" s="367"/>
      <c r="MP112" s="367"/>
      <c r="MQ112" s="367"/>
      <c r="MR112" s="367"/>
      <c r="MS112" s="367"/>
      <c r="MT112" s="367"/>
      <c r="MU112" s="367"/>
      <c r="MV112" s="367"/>
      <c r="MW112" s="367"/>
      <c r="MX112" s="367"/>
      <c r="MY112" s="367"/>
      <c r="MZ112" s="367"/>
      <c r="NA112" s="367"/>
      <c r="NB112" s="367"/>
      <c r="NC112" s="367"/>
      <c r="ND112" s="367"/>
      <c r="NE112" s="367"/>
      <c r="NF112" s="367"/>
      <c r="NG112" s="367"/>
      <c r="NH112" s="367"/>
      <c r="NI112" s="367"/>
      <c r="NJ112" s="367"/>
      <c r="NK112" s="367"/>
      <c r="NL112" s="367"/>
      <c r="NM112" s="367"/>
      <c r="NN112" s="367"/>
      <c r="NO112" s="367"/>
      <c r="NP112" s="367"/>
      <c r="NQ112" s="367"/>
      <c r="NR112" s="367"/>
      <c r="NS112" s="367"/>
      <c r="NT112" s="367"/>
      <c r="NU112" s="367"/>
      <c r="NV112" s="367"/>
      <c r="NW112" s="367"/>
      <c r="NX112" s="367"/>
      <c r="NY112" s="367"/>
      <c r="NZ112" s="367"/>
      <c r="OA112" s="367"/>
      <c r="OB112" s="367"/>
      <c r="OC112" s="367"/>
      <c r="OD112" s="367"/>
      <c r="OE112" s="367"/>
      <c r="OF112" s="367"/>
      <c r="OG112" s="367"/>
      <c r="OH112" s="367"/>
      <c r="OI112" s="367"/>
      <c r="OJ112" s="367"/>
      <c r="OK112" s="367"/>
      <c r="OL112" s="367"/>
      <c r="OM112" s="367"/>
      <c r="ON112" s="367"/>
      <c r="OO112" s="367"/>
      <c r="OP112" s="367"/>
      <c r="OQ112" s="367"/>
      <c r="OR112" s="367"/>
      <c r="OS112" s="367"/>
      <c r="OT112" s="367"/>
      <c r="OU112" s="367"/>
      <c r="OV112" s="367"/>
      <c r="OW112" s="367"/>
      <c r="OX112" s="367"/>
      <c r="OY112" s="367"/>
      <c r="OZ112" s="367"/>
      <c r="PA112" s="367"/>
      <c r="PB112" s="367"/>
      <c r="PC112" s="367"/>
      <c r="PD112" s="367"/>
      <c r="PE112" s="367"/>
      <c r="PF112" s="367"/>
      <c r="PG112" s="367"/>
      <c r="PH112" s="367"/>
      <c r="PI112" s="367"/>
      <c r="PJ112" s="367"/>
      <c r="PK112" s="367"/>
      <c r="PL112" s="367"/>
      <c r="PM112" s="367"/>
      <c r="PN112" s="367"/>
      <c r="PO112" s="367"/>
      <c r="PP112" s="367"/>
      <c r="PQ112" s="367"/>
      <c r="PR112" s="367"/>
      <c r="PS112" s="367"/>
      <c r="PT112" s="367"/>
      <c r="PU112" s="367"/>
      <c r="PV112" s="367"/>
      <c r="PW112" s="367"/>
      <c r="PX112" s="367"/>
      <c r="PY112" s="367"/>
      <c r="PZ112" s="367"/>
      <c r="QA112" s="367"/>
      <c r="QB112" s="367"/>
      <c r="QC112" s="367"/>
      <c r="QD112" s="367"/>
      <c r="QE112" s="367"/>
      <c r="QF112" s="367"/>
      <c r="QG112" s="367"/>
      <c r="QH112" s="367"/>
      <c r="QI112" s="367"/>
      <c r="QJ112" s="367"/>
      <c r="QK112" s="367"/>
      <c r="QL112" s="367"/>
      <c r="QM112" s="367"/>
      <c r="QN112" s="367"/>
      <c r="QO112" s="367"/>
      <c r="QP112" s="367"/>
      <c r="QQ112" s="367"/>
      <c r="QR112" s="367"/>
      <c r="QS112" s="367"/>
      <c r="QT112" s="367"/>
      <c r="QU112" s="367"/>
      <c r="QV112" s="367"/>
      <c r="QW112" s="367"/>
      <c r="QX112" s="367"/>
      <c r="QY112" s="367"/>
      <c r="QZ112" s="367"/>
      <c r="RA112" s="367"/>
      <c r="RB112" s="367"/>
      <c r="RC112" s="367"/>
      <c r="RD112" s="367"/>
      <c r="RE112" s="367"/>
      <c r="RF112" s="367"/>
      <c r="RG112" s="367"/>
      <c r="RH112" s="367"/>
      <c r="RI112" s="367"/>
      <c r="RJ112" s="367"/>
      <c r="RK112" s="367"/>
      <c r="RL112" s="367"/>
      <c r="RM112" s="367"/>
      <c r="RN112" s="367"/>
      <c r="RO112" s="367"/>
      <c r="RP112" s="367"/>
      <c r="RQ112" s="367"/>
      <c r="RR112" s="367"/>
      <c r="RS112" s="367"/>
      <c r="RT112" s="367"/>
      <c r="RU112" s="367"/>
      <c r="RV112" s="367"/>
      <c r="RW112" s="367"/>
      <c r="RX112" s="367"/>
      <c r="RY112" s="367"/>
      <c r="RZ112" s="367"/>
      <c r="SA112" s="367"/>
      <c r="SB112" s="367"/>
      <c r="SC112" s="367"/>
      <c r="SD112" s="367"/>
      <c r="SE112" s="367"/>
      <c r="SF112" s="367"/>
      <c r="SG112" s="367"/>
      <c r="SH112" s="367"/>
      <c r="SI112" s="367"/>
      <c r="SJ112" s="367"/>
      <c r="SK112" s="367"/>
      <c r="SL112" s="367"/>
      <c r="SM112" s="367"/>
      <c r="SN112" s="367"/>
      <c r="SO112" s="367"/>
      <c r="SP112" s="367"/>
      <c r="SQ112" s="367"/>
      <c r="SR112" s="367"/>
      <c r="SS112" s="367"/>
      <c r="ST112" s="367"/>
      <c r="SU112" s="367"/>
      <c r="SV112" s="367"/>
      <c r="SW112" s="367"/>
      <c r="SX112" s="367"/>
      <c r="SY112" s="367"/>
      <c r="SZ112" s="367"/>
      <c r="TA112" s="367"/>
      <c r="TB112" s="367"/>
      <c r="TC112" s="367"/>
      <c r="TD112" s="367"/>
      <c r="TE112" s="367"/>
      <c r="TF112" s="367"/>
      <c r="TG112" s="367"/>
      <c r="TH112" s="367"/>
      <c r="TI112" s="367"/>
      <c r="TJ112" s="367"/>
      <c r="TK112" s="367"/>
      <c r="TL112" s="367"/>
      <c r="TM112" s="367"/>
      <c r="TN112" s="367"/>
      <c r="TO112" s="367"/>
      <c r="TP112" s="367"/>
      <c r="TQ112" s="367"/>
      <c r="TR112" s="367"/>
      <c r="TS112" s="367"/>
      <c r="TT112" s="367"/>
      <c r="TU112" s="367"/>
      <c r="TV112" s="367"/>
      <c r="TW112" s="367"/>
      <c r="TX112" s="367"/>
      <c r="TY112" s="367"/>
      <c r="TZ112" s="367"/>
      <c r="UA112" s="367"/>
      <c r="UB112" s="367"/>
      <c r="UC112" s="367"/>
      <c r="UD112" s="367"/>
      <c r="UE112" s="367"/>
      <c r="UF112" s="367"/>
      <c r="UG112" s="367"/>
      <c r="UH112" s="367"/>
      <c r="UI112" s="367"/>
      <c r="UJ112" s="367"/>
      <c r="UK112" s="367"/>
      <c r="UL112" s="367"/>
      <c r="UM112" s="367"/>
      <c r="UN112" s="367"/>
      <c r="UO112" s="367"/>
      <c r="UP112" s="367"/>
      <c r="UQ112" s="367"/>
      <c r="UR112" s="367"/>
      <c r="US112" s="367"/>
      <c r="UT112" s="367"/>
      <c r="UU112" s="367"/>
      <c r="UV112" s="367"/>
      <c r="UW112" s="367"/>
      <c r="UX112" s="367"/>
      <c r="UY112" s="367"/>
      <c r="UZ112" s="367"/>
      <c r="VA112" s="367"/>
      <c r="VB112" s="367"/>
      <c r="VC112" s="367"/>
      <c r="VD112" s="367"/>
      <c r="VE112" s="367"/>
      <c r="VF112" s="367"/>
      <c r="VG112" s="367"/>
      <c r="VH112" s="367"/>
      <c r="VI112" s="367"/>
      <c r="VJ112" s="367"/>
      <c r="VK112" s="367"/>
      <c r="VL112" s="367"/>
      <c r="VM112" s="367"/>
      <c r="VN112" s="367"/>
      <c r="VO112" s="367"/>
      <c r="VP112" s="367"/>
      <c r="VQ112" s="367"/>
      <c r="VR112" s="367"/>
      <c r="VS112" s="367"/>
      <c r="VT112" s="367"/>
      <c r="VU112" s="367"/>
      <c r="VV112" s="367"/>
      <c r="VW112" s="367"/>
      <c r="VX112" s="367"/>
      <c r="VY112" s="367"/>
      <c r="VZ112" s="367"/>
      <c r="WA112" s="367"/>
      <c r="WB112" s="367"/>
      <c r="WC112" s="367"/>
      <c r="WD112" s="367"/>
      <c r="WE112" s="367"/>
      <c r="WF112" s="367"/>
      <c r="WG112" s="367"/>
      <c r="WH112" s="367"/>
      <c r="WI112" s="367"/>
      <c r="WJ112" s="367"/>
      <c r="WK112" s="367"/>
      <c r="WL112" s="367"/>
      <c r="WM112" s="367"/>
      <c r="WN112" s="367"/>
      <c r="WO112" s="367"/>
      <c r="WP112" s="367"/>
      <c r="WQ112" s="367"/>
      <c r="WR112" s="367"/>
      <c r="WS112" s="367"/>
      <c r="WT112" s="367"/>
      <c r="WU112" s="367"/>
      <c r="WV112" s="367"/>
      <c r="WW112" s="367"/>
      <c r="WX112" s="367"/>
      <c r="WY112" s="367"/>
      <c r="WZ112" s="367"/>
      <c r="XA112" s="367"/>
      <c r="XB112" s="367"/>
      <c r="XC112" s="367"/>
      <c r="XD112" s="367"/>
      <c r="XE112" s="367"/>
      <c r="XF112" s="367"/>
      <c r="XG112" s="367"/>
      <c r="XH112" s="367"/>
      <c r="XI112" s="367"/>
      <c r="XJ112" s="367"/>
      <c r="XK112" s="367"/>
      <c r="XL112" s="367"/>
      <c r="XM112" s="367"/>
      <c r="XN112" s="367"/>
      <c r="XO112" s="367"/>
      <c r="XP112" s="367"/>
      <c r="XQ112" s="367"/>
      <c r="XR112" s="367"/>
      <c r="XS112" s="367"/>
      <c r="XT112" s="367"/>
      <c r="XU112" s="367"/>
      <c r="XV112" s="367"/>
      <c r="XW112" s="367"/>
      <c r="XX112" s="367"/>
      <c r="XY112" s="367"/>
      <c r="XZ112" s="367"/>
      <c r="YA112" s="367"/>
      <c r="YB112" s="367"/>
      <c r="YC112" s="367"/>
      <c r="YD112" s="367"/>
      <c r="YE112" s="367"/>
      <c r="YF112" s="367"/>
      <c r="YG112" s="367"/>
      <c r="YH112" s="367"/>
      <c r="YI112" s="367"/>
      <c r="YJ112" s="367"/>
      <c r="YK112" s="367"/>
      <c r="YL112" s="367"/>
      <c r="YM112" s="367"/>
      <c r="YN112" s="367"/>
      <c r="YO112" s="367"/>
      <c r="YP112" s="367"/>
      <c r="YQ112" s="367"/>
      <c r="YR112" s="367"/>
      <c r="YS112" s="367"/>
      <c r="YT112" s="367"/>
      <c r="YU112" s="367"/>
      <c r="YV112" s="367"/>
      <c r="YW112" s="367"/>
      <c r="YX112" s="367"/>
      <c r="YY112" s="367"/>
      <c r="YZ112" s="367"/>
      <c r="ZA112" s="367"/>
      <c r="ZB112" s="367"/>
      <c r="ZC112" s="367"/>
      <c r="ZD112" s="367"/>
      <c r="ZE112" s="367"/>
      <c r="ZF112" s="367"/>
      <c r="ZG112" s="367"/>
      <c r="ZH112" s="367"/>
      <c r="ZI112" s="367"/>
      <c r="ZJ112" s="367"/>
      <c r="ZK112" s="367"/>
      <c r="ZL112" s="367"/>
      <c r="ZM112" s="367"/>
      <c r="ZN112" s="367"/>
      <c r="ZO112" s="367"/>
      <c r="ZP112" s="367"/>
      <c r="ZQ112" s="367"/>
      <c r="ZR112" s="367"/>
      <c r="ZS112" s="367"/>
      <c r="ZT112" s="367"/>
      <c r="ZU112" s="367"/>
      <c r="ZV112" s="367"/>
      <c r="ZW112" s="367"/>
      <c r="ZX112" s="367"/>
      <c r="ZY112" s="367"/>
      <c r="ZZ112" s="367"/>
      <c r="AAA112" s="367"/>
      <c r="AAB112" s="367"/>
      <c r="AAC112" s="367"/>
      <c r="AAD112" s="367"/>
      <c r="AAE112" s="367"/>
      <c r="AAF112" s="367"/>
      <c r="AAG112" s="367"/>
      <c r="AAH112" s="367"/>
      <c r="AAI112" s="367"/>
      <c r="AAJ112" s="367"/>
      <c r="AAK112" s="367"/>
      <c r="AAL112" s="367"/>
      <c r="AAM112" s="367"/>
      <c r="AAN112" s="367"/>
      <c r="AAO112" s="367"/>
      <c r="AAP112" s="367"/>
      <c r="AAQ112" s="367"/>
      <c r="AAR112" s="367"/>
      <c r="AAS112" s="367"/>
      <c r="AAT112" s="367"/>
      <c r="AAU112" s="367"/>
      <c r="AAV112" s="367"/>
      <c r="AAW112" s="367"/>
      <c r="AAX112" s="367"/>
      <c r="AAY112" s="367"/>
      <c r="AAZ112" s="367"/>
      <c r="ABA112" s="367"/>
      <c r="ABB112" s="367"/>
      <c r="ABC112" s="367"/>
      <c r="ABD112" s="367"/>
      <c r="ABE112" s="367"/>
      <c r="ABF112" s="367"/>
      <c r="ABG112" s="367"/>
      <c r="ABH112" s="367"/>
      <c r="ABI112" s="367"/>
      <c r="ABJ112" s="367"/>
      <c r="ABK112" s="367"/>
      <c r="ABL112" s="367"/>
      <c r="ABM112" s="367"/>
      <c r="ABN112" s="367"/>
      <c r="ABO112" s="367"/>
      <c r="ABP112" s="367"/>
      <c r="ABQ112" s="367"/>
      <c r="ABR112" s="367"/>
      <c r="ABS112" s="367"/>
      <c r="ABT112" s="367"/>
      <c r="ABU112" s="367"/>
      <c r="ABV112" s="367"/>
      <c r="ABW112" s="367"/>
      <c r="ABX112" s="367"/>
      <c r="ABY112" s="367"/>
      <c r="ABZ112" s="367"/>
      <c r="ACA112" s="367"/>
      <c r="ACB112" s="367"/>
      <c r="ACC112" s="367"/>
      <c r="ACD112" s="367"/>
      <c r="ACE112" s="367"/>
      <c r="ACF112" s="367"/>
      <c r="ACG112" s="367"/>
      <c r="ACH112" s="367"/>
      <c r="ACI112" s="367"/>
      <c r="ACJ112" s="367"/>
      <c r="ACK112" s="367"/>
      <c r="ACL112" s="367"/>
      <c r="ACM112" s="367"/>
      <c r="ACN112" s="367"/>
      <c r="ACO112" s="367"/>
      <c r="ACP112" s="367"/>
      <c r="ACQ112" s="367"/>
      <c r="ACR112" s="367"/>
      <c r="ACS112" s="367"/>
      <c r="ACT112" s="367"/>
      <c r="ACU112" s="367"/>
      <c r="ACV112" s="367"/>
      <c r="ACW112" s="367"/>
      <c r="ACX112" s="367"/>
      <c r="ACY112" s="367"/>
      <c r="ACZ112" s="367"/>
      <c r="ADA112" s="367"/>
      <c r="ADB112" s="367"/>
      <c r="ADC112" s="367"/>
      <c r="ADD112" s="367"/>
      <c r="ADE112" s="367"/>
      <c r="ADF112" s="367"/>
      <c r="ADG112" s="367"/>
      <c r="ADH112" s="367"/>
      <c r="ADI112" s="367"/>
      <c r="ADJ112" s="367"/>
      <c r="ADK112" s="367"/>
      <c r="ADL112" s="367"/>
      <c r="ADM112" s="367"/>
      <c r="ADN112" s="367"/>
      <c r="ADO112" s="367"/>
      <c r="ADP112" s="367"/>
      <c r="ADQ112" s="367"/>
      <c r="ADR112" s="367"/>
      <c r="ADS112" s="367"/>
      <c r="ADT112" s="367"/>
      <c r="ADU112" s="367"/>
      <c r="ADV112" s="367"/>
      <c r="ADW112" s="367"/>
      <c r="ADX112" s="367"/>
      <c r="ADY112" s="367"/>
      <c r="ADZ112" s="367"/>
      <c r="AEA112" s="367"/>
      <c r="AEB112" s="367"/>
      <c r="AEC112" s="367"/>
      <c r="AED112" s="367"/>
      <c r="AEE112" s="367"/>
      <c r="AEF112" s="367"/>
      <c r="AEG112" s="367"/>
      <c r="AEH112" s="367"/>
      <c r="AEI112" s="367"/>
      <c r="AEJ112" s="367"/>
      <c r="AEK112" s="367"/>
      <c r="AEL112" s="367"/>
      <c r="AEM112" s="367"/>
      <c r="AEN112" s="367"/>
      <c r="AEO112" s="367"/>
      <c r="AEP112" s="367"/>
      <c r="AEQ112" s="367"/>
      <c r="AER112" s="367"/>
      <c r="AES112" s="367"/>
      <c r="AET112" s="367"/>
      <c r="AEU112" s="367"/>
      <c r="AEV112" s="367"/>
      <c r="AEW112" s="367"/>
      <c r="AEX112" s="367"/>
      <c r="AEY112" s="367"/>
      <c r="AEZ112" s="367"/>
      <c r="AFA112" s="367"/>
      <c r="AFB112" s="367"/>
      <c r="AFC112" s="367"/>
      <c r="AFD112" s="367"/>
      <c r="AFE112" s="367"/>
      <c r="AFF112" s="367"/>
      <c r="AFG112" s="367"/>
      <c r="AFH112" s="367"/>
      <c r="AFI112" s="367"/>
      <c r="AFJ112" s="367"/>
      <c r="AFK112" s="367"/>
      <c r="AFL112" s="367"/>
      <c r="AFM112" s="367"/>
      <c r="AFN112" s="367"/>
      <c r="AFO112" s="367"/>
      <c r="AFP112" s="367"/>
      <c r="AFQ112" s="367"/>
      <c r="AFR112" s="367"/>
      <c r="AFS112" s="367"/>
      <c r="AFT112" s="367"/>
      <c r="AFU112" s="367"/>
      <c r="AFV112" s="367"/>
      <c r="AFW112" s="367"/>
      <c r="AFX112" s="367"/>
      <c r="AFY112" s="367"/>
      <c r="AFZ112" s="367"/>
      <c r="AGA112" s="367"/>
      <c r="AGB112" s="367"/>
      <c r="AGC112" s="367"/>
      <c r="AGD112" s="367"/>
      <c r="AGE112" s="367"/>
      <c r="AGF112" s="367"/>
      <c r="AGG112" s="367"/>
      <c r="AGH112" s="367"/>
      <c r="AGI112" s="367"/>
      <c r="AGJ112" s="367"/>
      <c r="AGK112" s="367"/>
      <c r="AGL112" s="367"/>
      <c r="AGM112" s="367"/>
      <c r="AGN112" s="367"/>
      <c r="AGO112" s="367"/>
      <c r="AGP112" s="367"/>
      <c r="AGQ112" s="367"/>
      <c r="AGR112" s="367"/>
      <c r="AGS112" s="367"/>
      <c r="AGT112" s="367"/>
      <c r="AGU112" s="367"/>
      <c r="AGV112" s="367"/>
      <c r="AGW112" s="367"/>
      <c r="AGX112" s="367"/>
      <c r="AGY112" s="367"/>
      <c r="AGZ112" s="367"/>
      <c r="AHA112" s="367"/>
      <c r="AHB112" s="367"/>
      <c r="AHC112" s="367"/>
      <c r="AHD112" s="367"/>
      <c r="AHE112" s="367"/>
      <c r="AHF112" s="367"/>
      <c r="AHG112" s="367"/>
      <c r="AHH112" s="367"/>
      <c r="AHI112" s="367"/>
      <c r="AHJ112" s="367"/>
      <c r="AHK112" s="367"/>
      <c r="AHL112" s="367"/>
      <c r="AHM112" s="367"/>
      <c r="AHN112" s="367"/>
      <c r="AHO112" s="367"/>
      <c r="AHP112" s="367"/>
      <c r="AHQ112" s="367"/>
      <c r="AHR112" s="367"/>
      <c r="AHS112" s="367"/>
      <c r="AHT112" s="367"/>
      <c r="AHU112" s="367"/>
      <c r="AHV112" s="367"/>
      <c r="AHW112" s="367"/>
      <c r="AHX112" s="367"/>
      <c r="AHY112" s="367"/>
      <c r="AHZ112" s="367"/>
      <c r="AIA112" s="367"/>
      <c r="AIB112" s="367"/>
      <c r="AIC112" s="367"/>
      <c r="AID112" s="367"/>
      <c r="AIE112" s="367"/>
      <c r="AIF112" s="367"/>
      <c r="AIG112" s="367"/>
      <c r="AIH112" s="367"/>
      <c r="AII112" s="367"/>
      <c r="AIJ112" s="367"/>
      <c r="AIK112" s="367"/>
      <c r="AIL112" s="367"/>
      <c r="AIM112" s="367"/>
      <c r="AIN112" s="367"/>
      <c r="AIO112" s="367"/>
      <c r="AIP112" s="367"/>
      <c r="AIQ112" s="367"/>
      <c r="AIR112" s="367"/>
      <c r="AIS112" s="367"/>
      <c r="AIT112" s="367"/>
      <c r="AIU112" s="367"/>
      <c r="AIV112" s="367"/>
      <c r="AIW112" s="367"/>
      <c r="AIX112" s="367"/>
      <c r="AIY112" s="367"/>
      <c r="AIZ112" s="367"/>
      <c r="AJA112" s="367"/>
      <c r="AJB112" s="367"/>
      <c r="AJC112" s="367"/>
      <c r="AJD112" s="367"/>
      <c r="AJE112" s="367"/>
      <c r="AJF112" s="367"/>
      <c r="AJG112" s="367"/>
      <c r="AJH112" s="367"/>
      <c r="AJI112" s="367"/>
      <c r="AJJ112" s="367"/>
      <c r="AJK112" s="367"/>
      <c r="AJL112" s="367"/>
      <c r="AJM112" s="367"/>
      <c r="AJN112" s="367"/>
      <c r="AJO112" s="367"/>
      <c r="AJP112" s="367"/>
      <c r="AJQ112" s="367"/>
      <c r="AJR112" s="367"/>
      <c r="AJS112" s="367"/>
      <c r="AJT112" s="367"/>
      <c r="AJU112" s="367"/>
      <c r="AJV112" s="367"/>
      <c r="AJW112" s="367"/>
      <c r="AJX112" s="367"/>
      <c r="AJY112" s="367"/>
      <c r="AJZ112" s="367"/>
      <c r="AKA112" s="367"/>
      <c r="AKB112" s="367"/>
      <c r="AKC112" s="367"/>
      <c r="AKD112" s="367"/>
      <c r="AKE112" s="367"/>
      <c r="AKF112" s="367"/>
      <c r="AKG112" s="367"/>
      <c r="AKH112" s="367"/>
      <c r="AKI112" s="367"/>
      <c r="AKJ112" s="367"/>
      <c r="AKK112" s="367"/>
      <c r="AKL112" s="367"/>
      <c r="AKM112" s="367"/>
      <c r="AKN112" s="367"/>
      <c r="AKO112" s="367"/>
      <c r="AKP112" s="367"/>
      <c r="AKQ112" s="367"/>
      <c r="AKR112" s="367"/>
      <c r="AKS112" s="367"/>
      <c r="AKT112" s="367"/>
      <c r="AKU112" s="367"/>
      <c r="AKV112" s="367"/>
      <c r="AKW112" s="367"/>
      <c r="AKX112" s="367"/>
      <c r="AKY112" s="367"/>
      <c r="AKZ112" s="367"/>
      <c r="ALA112" s="367"/>
      <c r="ALB112" s="367"/>
      <c r="ALC112" s="367"/>
      <c r="ALD112" s="367"/>
      <c r="ALE112" s="367"/>
      <c r="ALF112" s="367"/>
      <c r="ALG112" s="367"/>
      <c r="ALH112" s="367"/>
      <c r="ALI112" s="367"/>
      <c r="ALJ112" s="367"/>
      <c r="ALK112" s="367"/>
      <c r="ALL112" s="367"/>
      <c r="ALM112" s="367"/>
      <c r="ALN112" s="367"/>
      <c r="ALO112" s="367"/>
      <c r="ALP112" s="367"/>
      <c r="ALQ112" s="367"/>
      <c r="ALR112" s="367"/>
      <c r="ALS112" s="367"/>
      <c r="ALT112" s="367"/>
      <c r="ALU112" s="367"/>
      <c r="ALV112" s="367"/>
      <c r="ALW112" s="367"/>
      <c r="ALX112" s="367"/>
      <c r="ALY112" s="367"/>
      <c r="ALZ112" s="367"/>
      <c r="AMA112" s="367"/>
      <c r="AMB112" s="367"/>
      <c r="AMC112" s="367"/>
      <c r="AMD112" s="367"/>
      <c r="AME112" s="367"/>
      <c r="AMF112" s="367"/>
      <c r="AMG112" s="367"/>
      <c r="AMH112" s="367"/>
      <c r="AMI112" s="367"/>
      <c r="AMJ112" s="367"/>
      <c r="AMK112" s="367"/>
      <c r="AML112" s="367"/>
      <c r="AMM112" s="367"/>
      <c r="AMN112" s="367"/>
      <c r="AMO112" s="367"/>
      <c r="AMP112" s="367"/>
      <c r="AMQ112" s="367"/>
      <c r="AMR112" s="367"/>
      <c r="AMS112" s="367"/>
      <c r="AMT112" s="367"/>
      <c r="AMU112" s="367"/>
      <c r="AMV112" s="367"/>
      <c r="AMW112" s="367"/>
      <c r="AMX112" s="367"/>
      <c r="AMY112" s="367"/>
      <c r="AMZ112" s="367"/>
      <c r="ANA112" s="367"/>
      <c r="ANB112" s="367"/>
      <c r="ANC112" s="367"/>
      <c r="AND112" s="367"/>
      <c r="ANE112" s="367"/>
      <c r="ANF112" s="367"/>
      <c r="ANG112" s="367"/>
      <c r="ANH112" s="367"/>
      <c r="ANI112" s="367"/>
      <c r="ANJ112" s="367"/>
      <c r="ANK112" s="367"/>
      <c r="ANL112" s="367"/>
      <c r="ANM112" s="367"/>
      <c r="ANN112" s="367"/>
      <c r="ANO112" s="367"/>
      <c r="ANP112" s="367"/>
      <c r="ANQ112" s="367"/>
      <c r="ANR112" s="367"/>
      <c r="ANS112" s="367"/>
      <c r="ANT112" s="367"/>
      <c r="ANU112" s="367"/>
      <c r="ANV112" s="367"/>
      <c r="ANW112" s="367"/>
      <c r="ANX112" s="367"/>
      <c r="ANY112" s="367"/>
      <c r="ANZ112" s="367"/>
      <c r="AOA112" s="367"/>
      <c r="AOB112" s="367"/>
      <c r="AOC112" s="367"/>
      <c r="AOD112" s="367"/>
      <c r="AOE112" s="367"/>
      <c r="AOF112" s="367"/>
      <c r="AOG112" s="367"/>
      <c r="AOH112" s="367"/>
      <c r="AOI112" s="367"/>
      <c r="AOJ112" s="367"/>
      <c r="AOK112" s="367"/>
      <c r="AOL112" s="367"/>
      <c r="AOM112" s="367"/>
      <c r="AON112" s="367"/>
      <c r="AOO112" s="367"/>
      <c r="AOP112" s="367"/>
      <c r="AOQ112" s="367"/>
      <c r="AOR112" s="367"/>
      <c r="AOS112" s="367"/>
      <c r="AOT112" s="367"/>
      <c r="AOU112" s="367"/>
      <c r="AOV112" s="367"/>
      <c r="AOW112" s="367"/>
      <c r="AOX112" s="367"/>
      <c r="AOY112" s="367"/>
      <c r="AOZ112" s="367"/>
      <c r="APA112" s="367"/>
      <c r="APB112" s="367"/>
      <c r="APC112" s="367"/>
      <c r="APD112" s="367"/>
      <c r="APE112" s="367"/>
      <c r="APF112" s="367"/>
      <c r="APG112" s="367"/>
      <c r="APH112" s="367"/>
      <c r="API112" s="367"/>
      <c r="APJ112" s="367"/>
      <c r="APK112" s="367"/>
      <c r="APL112" s="367"/>
      <c r="APM112" s="367"/>
      <c r="APN112" s="367"/>
      <c r="APO112" s="367"/>
      <c r="APP112" s="367"/>
      <c r="APQ112" s="367"/>
      <c r="APR112" s="367"/>
      <c r="APS112" s="367"/>
      <c r="APT112" s="367"/>
      <c r="APU112" s="367"/>
      <c r="APV112" s="367"/>
      <c r="APW112" s="367"/>
      <c r="APX112" s="367"/>
      <c r="APY112" s="367"/>
      <c r="APZ112" s="367"/>
      <c r="AQA112" s="367"/>
      <c r="AQB112" s="367"/>
      <c r="AQC112" s="367"/>
      <c r="AQD112" s="367"/>
      <c r="AQE112" s="367"/>
      <c r="AQF112" s="367"/>
      <c r="AQG112" s="367"/>
      <c r="AQH112" s="367"/>
      <c r="AQI112" s="367"/>
      <c r="AQJ112" s="367"/>
      <c r="AQK112" s="367"/>
      <c r="AQL112" s="367"/>
      <c r="AQM112" s="367"/>
      <c r="AQN112" s="367"/>
      <c r="AQO112" s="367"/>
      <c r="AQP112" s="367"/>
      <c r="AQQ112" s="367"/>
      <c r="AQR112" s="367"/>
      <c r="AQS112" s="367"/>
      <c r="AQT112" s="367"/>
      <c r="AQU112" s="367"/>
      <c r="AQV112" s="367"/>
      <c r="AQW112" s="367"/>
      <c r="AQX112" s="367"/>
      <c r="AQY112" s="367"/>
      <c r="AQZ112" s="367"/>
      <c r="ARA112" s="367"/>
      <c r="ARB112" s="367"/>
      <c r="ARC112" s="367"/>
      <c r="ARD112" s="367"/>
      <c r="ARE112" s="367"/>
      <c r="ARF112" s="367"/>
      <c r="ARG112" s="367"/>
      <c r="ARH112" s="367"/>
      <c r="ARI112" s="367"/>
      <c r="ARJ112" s="367"/>
      <c r="ARK112" s="367"/>
      <c r="ARL112" s="367"/>
      <c r="ARM112" s="367"/>
      <c r="ARN112" s="367"/>
      <c r="ARO112" s="367"/>
      <c r="ARP112" s="367"/>
      <c r="ARQ112" s="367"/>
      <c r="ARR112" s="367"/>
      <c r="ARS112" s="367"/>
      <c r="ART112" s="367"/>
      <c r="ARU112" s="367"/>
      <c r="ARV112" s="367"/>
      <c r="ARW112" s="367"/>
      <c r="ARX112" s="367"/>
      <c r="ARY112" s="367"/>
      <c r="ARZ112" s="367"/>
      <c r="ASA112" s="367"/>
      <c r="ASB112" s="367"/>
      <c r="ASC112" s="367"/>
      <c r="ASD112" s="367"/>
      <c r="ASE112" s="367"/>
      <c r="ASF112" s="367"/>
      <c r="ASG112" s="367"/>
      <c r="ASH112" s="367"/>
      <c r="ASI112" s="367"/>
      <c r="ASJ112" s="367"/>
      <c r="ASK112" s="367"/>
      <c r="ASL112" s="367"/>
      <c r="ASM112" s="367"/>
      <c r="ASN112" s="367"/>
      <c r="ASO112" s="367"/>
      <c r="ASP112" s="367"/>
      <c r="ASQ112" s="367"/>
      <c r="ASR112" s="367"/>
      <c r="ASS112" s="367"/>
      <c r="AST112" s="367"/>
      <c r="ASU112" s="367"/>
      <c r="ASV112" s="367"/>
      <c r="ASW112" s="367"/>
      <c r="ASX112" s="367"/>
      <c r="ASY112" s="367"/>
      <c r="ASZ112" s="367"/>
      <c r="ATA112" s="367"/>
      <c r="ATB112" s="367"/>
      <c r="ATC112" s="367"/>
      <c r="ATD112" s="367"/>
    </row>
    <row r="113" spans="1:1200" s="366" customFormat="1">
      <c r="A113" s="363">
        <v>9</v>
      </c>
      <c r="B113" s="363">
        <v>9</v>
      </c>
      <c r="C113" s="364" t="s">
        <v>1561</v>
      </c>
      <c r="D113" s="363">
        <v>2004</v>
      </c>
      <c r="E113" s="365" t="s">
        <v>1480</v>
      </c>
      <c r="F113" s="363" t="s">
        <v>1049</v>
      </c>
      <c r="G113" s="364"/>
      <c r="H113" s="364"/>
      <c r="I113" s="364"/>
      <c r="J113" s="364"/>
      <c r="K113" s="366" t="s">
        <v>1557</v>
      </c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7"/>
      <c r="AN113" s="367"/>
      <c r="AO113" s="367"/>
      <c r="AP113" s="367"/>
      <c r="AQ113" s="367"/>
      <c r="AR113" s="367"/>
      <c r="AS113" s="367"/>
      <c r="AT113" s="367"/>
      <c r="AU113" s="367"/>
      <c r="AV113" s="367"/>
      <c r="AW113" s="367"/>
      <c r="AX113" s="367"/>
      <c r="AY113" s="367"/>
      <c r="AZ113" s="367"/>
      <c r="BA113" s="367"/>
      <c r="BB113" s="367"/>
      <c r="BC113" s="367"/>
      <c r="BD113" s="367"/>
      <c r="BE113" s="367"/>
      <c r="BF113" s="367"/>
      <c r="BG113" s="367"/>
      <c r="BH113" s="367"/>
      <c r="BI113" s="367"/>
      <c r="BJ113" s="367"/>
      <c r="BK113" s="367"/>
      <c r="BL113" s="367"/>
      <c r="BM113" s="367"/>
      <c r="BN113" s="367"/>
      <c r="BO113" s="367"/>
      <c r="BP113" s="367"/>
      <c r="BQ113" s="367"/>
      <c r="BR113" s="367"/>
      <c r="BS113" s="367"/>
      <c r="BT113" s="367"/>
      <c r="BU113" s="367"/>
      <c r="BV113" s="367"/>
      <c r="BW113" s="367"/>
      <c r="BX113" s="367"/>
      <c r="BY113" s="367"/>
      <c r="BZ113" s="367"/>
      <c r="CA113" s="367"/>
      <c r="CB113" s="367"/>
      <c r="CC113" s="367"/>
      <c r="CD113" s="367"/>
      <c r="CE113" s="367"/>
      <c r="CF113" s="367"/>
      <c r="CG113" s="367"/>
      <c r="CH113" s="367"/>
      <c r="CI113" s="367"/>
      <c r="CJ113" s="367"/>
      <c r="CK113" s="367"/>
      <c r="CL113" s="367"/>
      <c r="CM113" s="367"/>
      <c r="CN113" s="367"/>
      <c r="CO113" s="367"/>
      <c r="CP113" s="367"/>
      <c r="CQ113" s="367"/>
      <c r="CR113" s="367"/>
      <c r="CS113" s="367"/>
      <c r="CT113" s="367"/>
      <c r="CU113" s="367"/>
      <c r="CV113" s="367"/>
      <c r="CW113" s="367"/>
      <c r="CX113" s="367"/>
      <c r="CY113" s="367"/>
      <c r="CZ113" s="367"/>
      <c r="DA113" s="367"/>
      <c r="DB113" s="367"/>
      <c r="DC113" s="367"/>
      <c r="DD113" s="367"/>
      <c r="DE113" s="367"/>
      <c r="DF113" s="367"/>
      <c r="DG113" s="367"/>
      <c r="DH113" s="367"/>
      <c r="DI113" s="367"/>
      <c r="DJ113" s="367"/>
      <c r="DK113" s="367"/>
      <c r="DL113" s="367"/>
      <c r="DM113" s="367"/>
      <c r="DN113" s="367"/>
      <c r="DO113" s="367"/>
      <c r="DP113" s="367"/>
      <c r="DQ113" s="367"/>
      <c r="DR113" s="367"/>
      <c r="DS113" s="367"/>
      <c r="DT113" s="367"/>
      <c r="DU113" s="367"/>
      <c r="DV113" s="367"/>
      <c r="DW113" s="367"/>
      <c r="DX113" s="367"/>
      <c r="DY113" s="367"/>
      <c r="DZ113" s="367"/>
      <c r="EA113" s="367"/>
      <c r="EB113" s="367"/>
      <c r="EC113" s="367"/>
      <c r="ED113" s="367"/>
      <c r="EE113" s="367"/>
      <c r="EF113" s="367"/>
      <c r="EG113" s="367"/>
      <c r="EH113" s="367"/>
      <c r="EI113" s="367"/>
      <c r="EJ113" s="367"/>
      <c r="EK113" s="367"/>
      <c r="EL113" s="367"/>
      <c r="EM113" s="367"/>
      <c r="EN113" s="367"/>
      <c r="EO113" s="367"/>
      <c r="EP113" s="367"/>
      <c r="EQ113" s="367"/>
      <c r="ER113" s="367"/>
      <c r="ES113" s="367"/>
      <c r="ET113" s="367"/>
      <c r="EU113" s="367"/>
      <c r="EV113" s="367"/>
      <c r="EW113" s="367"/>
      <c r="EX113" s="367"/>
      <c r="EY113" s="367"/>
      <c r="EZ113" s="367"/>
      <c r="FA113" s="367"/>
      <c r="FB113" s="367"/>
      <c r="FC113" s="367"/>
      <c r="FD113" s="367"/>
      <c r="FE113" s="367"/>
      <c r="FF113" s="367"/>
      <c r="FG113" s="367"/>
      <c r="FH113" s="367"/>
      <c r="FI113" s="367"/>
      <c r="FJ113" s="367"/>
      <c r="FK113" s="367"/>
      <c r="FL113" s="367"/>
      <c r="FM113" s="367"/>
      <c r="FN113" s="367"/>
      <c r="FO113" s="367"/>
      <c r="FP113" s="367"/>
      <c r="FQ113" s="367"/>
      <c r="FR113" s="367"/>
      <c r="FS113" s="367"/>
      <c r="FT113" s="367"/>
      <c r="FU113" s="367"/>
      <c r="FV113" s="367"/>
      <c r="FW113" s="367"/>
      <c r="FX113" s="367"/>
      <c r="FY113" s="367"/>
      <c r="FZ113" s="367"/>
      <c r="GA113" s="367"/>
      <c r="GB113" s="367"/>
      <c r="GC113" s="367"/>
      <c r="GD113" s="367"/>
      <c r="GE113" s="367"/>
      <c r="GF113" s="367"/>
      <c r="GG113" s="367"/>
      <c r="GH113" s="367"/>
      <c r="GI113" s="367"/>
      <c r="GJ113" s="367"/>
      <c r="GK113" s="367"/>
      <c r="GL113" s="367"/>
      <c r="GM113" s="367"/>
      <c r="GN113" s="367"/>
      <c r="GO113" s="367"/>
      <c r="GP113" s="367"/>
      <c r="GQ113" s="367"/>
      <c r="GR113" s="367"/>
      <c r="GS113" s="367"/>
      <c r="GT113" s="367"/>
      <c r="GU113" s="367"/>
      <c r="GV113" s="367"/>
      <c r="GW113" s="367"/>
      <c r="GX113" s="367"/>
      <c r="GY113" s="367"/>
      <c r="GZ113" s="367"/>
      <c r="HA113" s="367"/>
      <c r="HB113" s="367"/>
      <c r="HC113" s="367"/>
      <c r="HD113" s="367"/>
      <c r="HE113" s="367"/>
      <c r="HF113" s="367"/>
      <c r="HG113" s="367"/>
      <c r="HH113" s="367"/>
      <c r="HI113" s="367"/>
      <c r="HJ113" s="367"/>
      <c r="HK113" s="367"/>
      <c r="HL113" s="367"/>
      <c r="HM113" s="367"/>
      <c r="HN113" s="367"/>
      <c r="HO113" s="367"/>
      <c r="HP113" s="367"/>
      <c r="HQ113" s="367"/>
      <c r="HR113" s="367"/>
      <c r="HS113" s="367"/>
      <c r="HT113" s="367"/>
      <c r="HU113" s="367"/>
      <c r="HV113" s="367"/>
      <c r="HW113" s="367"/>
      <c r="HX113" s="367"/>
      <c r="HY113" s="367"/>
      <c r="HZ113" s="367"/>
      <c r="IA113" s="367"/>
      <c r="IB113" s="367"/>
      <c r="IC113" s="367"/>
      <c r="ID113" s="367"/>
      <c r="IE113" s="367"/>
      <c r="IF113" s="367"/>
      <c r="IG113" s="367"/>
      <c r="IH113" s="367"/>
      <c r="II113" s="367"/>
      <c r="IJ113" s="367"/>
      <c r="IK113" s="367"/>
      <c r="IL113" s="367"/>
      <c r="IM113" s="367"/>
      <c r="IN113" s="367"/>
      <c r="IO113" s="367"/>
      <c r="IP113" s="367"/>
      <c r="IQ113" s="367"/>
      <c r="IR113" s="367"/>
      <c r="IS113" s="367"/>
      <c r="IT113" s="367"/>
      <c r="IU113" s="367"/>
      <c r="IV113" s="367"/>
      <c r="IW113" s="367"/>
      <c r="IX113" s="367"/>
      <c r="IY113" s="367"/>
      <c r="IZ113" s="367"/>
      <c r="JA113" s="367"/>
      <c r="JB113" s="367"/>
      <c r="JC113" s="367"/>
      <c r="JD113" s="367"/>
      <c r="JE113" s="367"/>
      <c r="JF113" s="367"/>
      <c r="JG113" s="367"/>
      <c r="JH113" s="367"/>
      <c r="JI113" s="367"/>
      <c r="JJ113" s="367"/>
      <c r="JK113" s="367"/>
      <c r="JL113" s="367"/>
      <c r="JM113" s="367"/>
      <c r="JN113" s="367"/>
      <c r="JO113" s="367"/>
      <c r="JP113" s="367"/>
      <c r="JQ113" s="367"/>
      <c r="JR113" s="367"/>
      <c r="JS113" s="367"/>
      <c r="JT113" s="367"/>
      <c r="JU113" s="367"/>
      <c r="JV113" s="367"/>
      <c r="JW113" s="367"/>
      <c r="JX113" s="367"/>
      <c r="JY113" s="367"/>
      <c r="JZ113" s="367"/>
      <c r="KA113" s="367"/>
      <c r="KB113" s="367"/>
      <c r="KC113" s="367"/>
      <c r="KD113" s="367"/>
      <c r="KE113" s="367"/>
      <c r="KF113" s="367"/>
      <c r="KG113" s="367"/>
      <c r="KH113" s="367"/>
      <c r="KI113" s="367"/>
      <c r="KJ113" s="367"/>
      <c r="KK113" s="367"/>
      <c r="KL113" s="367"/>
      <c r="KM113" s="367"/>
      <c r="KN113" s="367"/>
      <c r="KO113" s="367"/>
      <c r="KP113" s="367"/>
      <c r="KQ113" s="367"/>
      <c r="KR113" s="367"/>
      <c r="KS113" s="367"/>
      <c r="KT113" s="367"/>
      <c r="KU113" s="367"/>
      <c r="KV113" s="367"/>
      <c r="KW113" s="367"/>
      <c r="KX113" s="367"/>
      <c r="KY113" s="367"/>
      <c r="KZ113" s="367"/>
      <c r="LA113" s="367"/>
      <c r="LB113" s="367"/>
      <c r="LC113" s="367"/>
      <c r="LD113" s="367"/>
      <c r="LE113" s="367"/>
      <c r="LF113" s="367"/>
      <c r="LG113" s="367"/>
      <c r="LH113" s="367"/>
      <c r="LI113" s="367"/>
      <c r="LJ113" s="367"/>
      <c r="LK113" s="367"/>
      <c r="LL113" s="367"/>
      <c r="LM113" s="367"/>
      <c r="LN113" s="367"/>
      <c r="LO113" s="367"/>
      <c r="LP113" s="367"/>
      <c r="LQ113" s="367"/>
      <c r="LR113" s="367"/>
      <c r="LS113" s="367"/>
      <c r="LT113" s="367"/>
      <c r="LU113" s="367"/>
      <c r="LV113" s="367"/>
      <c r="LW113" s="367"/>
      <c r="LX113" s="367"/>
      <c r="LY113" s="367"/>
      <c r="LZ113" s="367"/>
      <c r="MA113" s="367"/>
      <c r="MB113" s="367"/>
      <c r="MC113" s="367"/>
      <c r="MD113" s="367"/>
      <c r="ME113" s="367"/>
      <c r="MF113" s="367"/>
      <c r="MG113" s="367"/>
      <c r="MH113" s="367"/>
      <c r="MI113" s="367"/>
      <c r="MJ113" s="367"/>
      <c r="MK113" s="367"/>
      <c r="ML113" s="367"/>
      <c r="MM113" s="367"/>
      <c r="MN113" s="367"/>
      <c r="MO113" s="367"/>
      <c r="MP113" s="367"/>
      <c r="MQ113" s="367"/>
      <c r="MR113" s="367"/>
      <c r="MS113" s="367"/>
      <c r="MT113" s="367"/>
      <c r="MU113" s="367"/>
      <c r="MV113" s="367"/>
      <c r="MW113" s="367"/>
      <c r="MX113" s="367"/>
      <c r="MY113" s="367"/>
      <c r="MZ113" s="367"/>
      <c r="NA113" s="367"/>
      <c r="NB113" s="367"/>
      <c r="NC113" s="367"/>
      <c r="ND113" s="367"/>
      <c r="NE113" s="367"/>
      <c r="NF113" s="367"/>
      <c r="NG113" s="367"/>
      <c r="NH113" s="367"/>
      <c r="NI113" s="367"/>
      <c r="NJ113" s="367"/>
      <c r="NK113" s="367"/>
      <c r="NL113" s="367"/>
      <c r="NM113" s="367"/>
      <c r="NN113" s="367"/>
      <c r="NO113" s="367"/>
      <c r="NP113" s="367"/>
      <c r="NQ113" s="367"/>
      <c r="NR113" s="367"/>
      <c r="NS113" s="367"/>
      <c r="NT113" s="367"/>
      <c r="NU113" s="367"/>
      <c r="NV113" s="367"/>
      <c r="NW113" s="367"/>
      <c r="NX113" s="367"/>
      <c r="NY113" s="367"/>
      <c r="NZ113" s="367"/>
      <c r="OA113" s="367"/>
      <c r="OB113" s="367"/>
      <c r="OC113" s="367"/>
      <c r="OD113" s="367"/>
      <c r="OE113" s="367"/>
      <c r="OF113" s="367"/>
      <c r="OG113" s="367"/>
      <c r="OH113" s="367"/>
      <c r="OI113" s="367"/>
      <c r="OJ113" s="367"/>
      <c r="OK113" s="367"/>
      <c r="OL113" s="367"/>
      <c r="OM113" s="367"/>
      <c r="ON113" s="367"/>
      <c r="OO113" s="367"/>
      <c r="OP113" s="367"/>
      <c r="OQ113" s="367"/>
      <c r="OR113" s="367"/>
      <c r="OS113" s="367"/>
      <c r="OT113" s="367"/>
      <c r="OU113" s="367"/>
      <c r="OV113" s="367"/>
      <c r="OW113" s="367"/>
      <c r="OX113" s="367"/>
      <c r="OY113" s="367"/>
      <c r="OZ113" s="367"/>
      <c r="PA113" s="367"/>
      <c r="PB113" s="367"/>
      <c r="PC113" s="367"/>
      <c r="PD113" s="367"/>
      <c r="PE113" s="367"/>
      <c r="PF113" s="367"/>
      <c r="PG113" s="367"/>
      <c r="PH113" s="367"/>
      <c r="PI113" s="367"/>
      <c r="PJ113" s="367"/>
      <c r="PK113" s="367"/>
      <c r="PL113" s="367"/>
      <c r="PM113" s="367"/>
      <c r="PN113" s="367"/>
      <c r="PO113" s="367"/>
      <c r="PP113" s="367"/>
      <c r="PQ113" s="367"/>
      <c r="PR113" s="367"/>
      <c r="PS113" s="367"/>
      <c r="PT113" s="367"/>
      <c r="PU113" s="367"/>
      <c r="PV113" s="367"/>
      <c r="PW113" s="367"/>
      <c r="PX113" s="367"/>
      <c r="PY113" s="367"/>
      <c r="PZ113" s="367"/>
      <c r="QA113" s="367"/>
      <c r="QB113" s="367"/>
      <c r="QC113" s="367"/>
      <c r="QD113" s="367"/>
      <c r="QE113" s="367"/>
      <c r="QF113" s="367"/>
      <c r="QG113" s="367"/>
      <c r="QH113" s="367"/>
      <c r="QI113" s="367"/>
      <c r="QJ113" s="367"/>
      <c r="QK113" s="367"/>
      <c r="QL113" s="367"/>
      <c r="QM113" s="367"/>
      <c r="QN113" s="367"/>
      <c r="QO113" s="367"/>
      <c r="QP113" s="367"/>
      <c r="QQ113" s="367"/>
      <c r="QR113" s="367"/>
      <c r="QS113" s="367"/>
      <c r="QT113" s="367"/>
      <c r="QU113" s="367"/>
      <c r="QV113" s="367"/>
      <c r="QW113" s="367"/>
      <c r="QX113" s="367"/>
      <c r="QY113" s="367"/>
      <c r="QZ113" s="367"/>
      <c r="RA113" s="367"/>
      <c r="RB113" s="367"/>
      <c r="RC113" s="367"/>
      <c r="RD113" s="367"/>
      <c r="RE113" s="367"/>
      <c r="RF113" s="367"/>
      <c r="RG113" s="367"/>
      <c r="RH113" s="367"/>
      <c r="RI113" s="367"/>
      <c r="RJ113" s="367"/>
      <c r="RK113" s="367"/>
      <c r="RL113" s="367"/>
      <c r="RM113" s="367"/>
      <c r="RN113" s="367"/>
      <c r="RO113" s="367"/>
      <c r="RP113" s="367"/>
      <c r="RQ113" s="367"/>
      <c r="RR113" s="367"/>
      <c r="RS113" s="367"/>
      <c r="RT113" s="367"/>
      <c r="RU113" s="367"/>
      <c r="RV113" s="367"/>
      <c r="RW113" s="367"/>
      <c r="RX113" s="367"/>
      <c r="RY113" s="367"/>
      <c r="RZ113" s="367"/>
      <c r="SA113" s="367"/>
      <c r="SB113" s="367"/>
      <c r="SC113" s="367"/>
      <c r="SD113" s="367"/>
      <c r="SE113" s="367"/>
      <c r="SF113" s="367"/>
      <c r="SG113" s="367"/>
      <c r="SH113" s="367"/>
      <c r="SI113" s="367"/>
      <c r="SJ113" s="367"/>
      <c r="SK113" s="367"/>
      <c r="SL113" s="367"/>
      <c r="SM113" s="367"/>
      <c r="SN113" s="367"/>
      <c r="SO113" s="367"/>
      <c r="SP113" s="367"/>
      <c r="SQ113" s="367"/>
      <c r="SR113" s="367"/>
      <c r="SS113" s="367"/>
      <c r="ST113" s="367"/>
      <c r="SU113" s="367"/>
      <c r="SV113" s="367"/>
      <c r="SW113" s="367"/>
      <c r="SX113" s="367"/>
      <c r="SY113" s="367"/>
      <c r="SZ113" s="367"/>
      <c r="TA113" s="367"/>
      <c r="TB113" s="367"/>
      <c r="TC113" s="367"/>
      <c r="TD113" s="367"/>
      <c r="TE113" s="367"/>
      <c r="TF113" s="367"/>
      <c r="TG113" s="367"/>
      <c r="TH113" s="367"/>
      <c r="TI113" s="367"/>
      <c r="TJ113" s="367"/>
      <c r="TK113" s="367"/>
      <c r="TL113" s="367"/>
      <c r="TM113" s="367"/>
      <c r="TN113" s="367"/>
      <c r="TO113" s="367"/>
      <c r="TP113" s="367"/>
      <c r="TQ113" s="367"/>
      <c r="TR113" s="367"/>
      <c r="TS113" s="367"/>
      <c r="TT113" s="367"/>
      <c r="TU113" s="367"/>
      <c r="TV113" s="367"/>
      <c r="TW113" s="367"/>
      <c r="TX113" s="367"/>
      <c r="TY113" s="367"/>
      <c r="TZ113" s="367"/>
      <c r="UA113" s="367"/>
      <c r="UB113" s="367"/>
      <c r="UC113" s="367"/>
      <c r="UD113" s="367"/>
      <c r="UE113" s="367"/>
      <c r="UF113" s="367"/>
      <c r="UG113" s="367"/>
      <c r="UH113" s="367"/>
      <c r="UI113" s="367"/>
      <c r="UJ113" s="367"/>
      <c r="UK113" s="367"/>
      <c r="UL113" s="367"/>
      <c r="UM113" s="367"/>
      <c r="UN113" s="367"/>
      <c r="UO113" s="367"/>
      <c r="UP113" s="367"/>
      <c r="UQ113" s="367"/>
      <c r="UR113" s="367"/>
      <c r="US113" s="367"/>
      <c r="UT113" s="367"/>
      <c r="UU113" s="367"/>
      <c r="UV113" s="367"/>
      <c r="UW113" s="367"/>
      <c r="UX113" s="367"/>
      <c r="UY113" s="367"/>
      <c r="UZ113" s="367"/>
      <c r="VA113" s="367"/>
      <c r="VB113" s="367"/>
      <c r="VC113" s="367"/>
      <c r="VD113" s="367"/>
      <c r="VE113" s="367"/>
      <c r="VF113" s="367"/>
      <c r="VG113" s="367"/>
      <c r="VH113" s="367"/>
      <c r="VI113" s="367"/>
      <c r="VJ113" s="367"/>
      <c r="VK113" s="367"/>
      <c r="VL113" s="367"/>
      <c r="VM113" s="367"/>
      <c r="VN113" s="367"/>
      <c r="VO113" s="367"/>
      <c r="VP113" s="367"/>
      <c r="VQ113" s="367"/>
      <c r="VR113" s="367"/>
      <c r="VS113" s="367"/>
      <c r="VT113" s="367"/>
      <c r="VU113" s="367"/>
      <c r="VV113" s="367"/>
      <c r="VW113" s="367"/>
      <c r="VX113" s="367"/>
      <c r="VY113" s="367"/>
      <c r="VZ113" s="367"/>
      <c r="WA113" s="367"/>
      <c r="WB113" s="367"/>
      <c r="WC113" s="367"/>
      <c r="WD113" s="367"/>
      <c r="WE113" s="367"/>
      <c r="WF113" s="367"/>
      <c r="WG113" s="367"/>
      <c r="WH113" s="367"/>
      <c r="WI113" s="367"/>
      <c r="WJ113" s="367"/>
      <c r="WK113" s="367"/>
      <c r="WL113" s="367"/>
      <c r="WM113" s="367"/>
      <c r="WN113" s="367"/>
      <c r="WO113" s="367"/>
      <c r="WP113" s="367"/>
      <c r="WQ113" s="367"/>
      <c r="WR113" s="367"/>
      <c r="WS113" s="367"/>
      <c r="WT113" s="367"/>
      <c r="WU113" s="367"/>
      <c r="WV113" s="367"/>
      <c r="WW113" s="367"/>
      <c r="WX113" s="367"/>
      <c r="WY113" s="367"/>
      <c r="WZ113" s="367"/>
      <c r="XA113" s="367"/>
      <c r="XB113" s="367"/>
      <c r="XC113" s="367"/>
      <c r="XD113" s="367"/>
      <c r="XE113" s="367"/>
      <c r="XF113" s="367"/>
      <c r="XG113" s="367"/>
      <c r="XH113" s="367"/>
      <c r="XI113" s="367"/>
      <c r="XJ113" s="367"/>
      <c r="XK113" s="367"/>
      <c r="XL113" s="367"/>
      <c r="XM113" s="367"/>
      <c r="XN113" s="367"/>
      <c r="XO113" s="367"/>
      <c r="XP113" s="367"/>
      <c r="XQ113" s="367"/>
      <c r="XR113" s="367"/>
      <c r="XS113" s="367"/>
      <c r="XT113" s="367"/>
      <c r="XU113" s="367"/>
      <c r="XV113" s="367"/>
      <c r="XW113" s="367"/>
      <c r="XX113" s="367"/>
      <c r="XY113" s="367"/>
      <c r="XZ113" s="367"/>
      <c r="YA113" s="367"/>
      <c r="YB113" s="367"/>
      <c r="YC113" s="367"/>
      <c r="YD113" s="367"/>
      <c r="YE113" s="367"/>
      <c r="YF113" s="367"/>
      <c r="YG113" s="367"/>
      <c r="YH113" s="367"/>
      <c r="YI113" s="367"/>
      <c r="YJ113" s="367"/>
      <c r="YK113" s="367"/>
      <c r="YL113" s="367"/>
      <c r="YM113" s="367"/>
      <c r="YN113" s="367"/>
      <c r="YO113" s="367"/>
      <c r="YP113" s="367"/>
      <c r="YQ113" s="367"/>
      <c r="YR113" s="367"/>
      <c r="YS113" s="367"/>
      <c r="YT113" s="367"/>
      <c r="YU113" s="367"/>
      <c r="YV113" s="367"/>
      <c r="YW113" s="367"/>
      <c r="YX113" s="367"/>
      <c r="YY113" s="367"/>
      <c r="YZ113" s="367"/>
      <c r="ZA113" s="367"/>
      <c r="ZB113" s="367"/>
      <c r="ZC113" s="367"/>
      <c r="ZD113" s="367"/>
      <c r="ZE113" s="367"/>
      <c r="ZF113" s="367"/>
      <c r="ZG113" s="367"/>
      <c r="ZH113" s="367"/>
      <c r="ZI113" s="367"/>
      <c r="ZJ113" s="367"/>
      <c r="ZK113" s="367"/>
      <c r="ZL113" s="367"/>
      <c r="ZM113" s="367"/>
      <c r="ZN113" s="367"/>
      <c r="ZO113" s="367"/>
      <c r="ZP113" s="367"/>
      <c r="ZQ113" s="367"/>
      <c r="ZR113" s="367"/>
      <c r="ZS113" s="367"/>
      <c r="ZT113" s="367"/>
      <c r="ZU113" s="367"/>
      <c r="ZV113" s="367"/>
      <c r="ZW113" s="367"/>
      <c r="ZX113" s="367"/>
      <c r="ZY113" s="367"/>
      <c r="ZZ113" s="367"/>
      <c r="AAA113" s="367"/>
      <c r="AAB113" s="367"/>
      <c r="AAC113" s="367"/>
      <c r="AAD113" s="367"/>
      <c r="AAE113" s="367"/>
      <c r="AAF113" s="367"/>
      <c r="AAG113" s="367"/>
      <c r="AAH113" s="367"/>
      <c r="AAI113" s="367"/>
      <c r="AAJ113" s="367"/>
      <c r="AAK113" s="367"/>
      <c r="AAL113" s="367"/>
      <c r="AAM113" s="367"/>
      <c r="AAN113" s="367"/>
      <c r="AAO113" s="367"/>
      <c r="AAP113" s="367"/>
      <c r="AAQ113" s="367"/>
      <c r="AAR113" s="367"/>
      <c r="AAS113" s="367"/>
      <c r="AAT113" s="367"/>
      <c r="AAU113" s="367"/>
      <c r="AAV113" s="367"/>
      <c r="AAW113" s="367"/>
      <c r="AAX113" s="367"/>
      <c r="AAY113" s="367"/>
      <c r="AAZ113" s="367"/>
      <c r="ABA113" s="367"/>
      <c r="ABB113" s="367"/>
      <c r="ABC113" s="367"/>
      <c r="ABD113" s="367"/>
      <c r="ABE113" s="367"/>
      <c r="ABF113" s="367"/>
      <c r="ABG113" s="367"/>
      <c r="ABH113" s="367"/>
      <c r="ABI113" s="367"/>
      <c r="ABJ113" s="367"/>
      <c r="ABK113" s="367"/>
      <c r="ABL113" s="367"/>
      <c r="ABM113" s="367"/>
      <c r="ABN113" s="367"/>
      <c r="ABO113" s="367"/>
      <c r="ABP113" s="367"/>
      <c r="ABQ113" s="367"/>
      <c r="ABR113" s="367"/>
      <c r="ABS113" s="367"/>
      <c r="ABT113" s="367"/>
      <c r="ABU113" s="367"/>
      <c r="ABV113" s="367"/>
      <c r="ABW113" s="367"/>
      <c r="ABX113" s="367"/>
      <c r="ABY113" s="367"/>
      <c r="ABZ113" s="367"/>
      <c r="ACA113" s="367"/>
      <c r="ACB113" s="367"/>
      <c r="ACC113" s="367"/>
      <c r="ACD113" s="367"/>
      <c r="ACE113" s="367"/>
      <c r="ACF113" s="367"/>
      <c r="ACG113" s="367"/>
      <c r="ACH113" s="367"/>
      <c r="ACI113" s="367"/>
      <c r="ACJ113" s="367"/>
      <c r="ACK113" s="367"/>
      <c r="ACL113" s="367"/>
      <c r="ACM113" s="367"/>
      <c r="ACN113" s="367"/>
      <c r="ACO113" s="367"/>
      <c r="ACP113" s="367"/>
      <c r="ACQ113" s="367"/>
      <c r="ACR113" s="367"/>
      <c r="ACS113" s="367"/>
      <c r="ACT113" s="367"/>
      <c r="ACU113" s="367"/>
      <c r="ACV113" s="367"/>
      <c r="ACW113" s="367"/>
      <c r="ACX113" s="367"/>
      <c r="ACY113" s="367"/>
      <c r="ACZ113" s="367"/>
      <c r="ADA113" s="367"/>
      <c r="ADB113" s="367"/>
      <c r="ADC113" s="367"/>
      <c r="ADD113" s="367"/>
      <c r="ADE113" s="367"/>
      <c r="ADF113" s="367"/>
      <c r="ADG113" s="367"/>
      <c r="ADH113" s="367"/>
      <c r="ADI113" s="367"/>
      <c r="ADJ113" s="367"/>
      <c r="ADK113" s="367"/>
      <c r="ADL113" s="367"/>
      <c r="ADM113" s="367"/>
      <c r="ADN113" s="367"/>
      <c r="ADO113" s="367"/>
      <c r="ADP113" s="367"/>
      <c r="ADQ113" s="367"/>
      <c r="ADR113" s="367"/>
      <c r="ADS113" s="367"/>
      <c r="ADT113" s="367"/>
      <c r="ADU113" s="367"/>
      <c r="ADV113" s="367"/>
      <c r="ADW113" s="367"/>
      <c r="ADX113" s="367"/>
      <c r="ADY113" s="367"/>
      <c r="ADZ113" s="367"/>
      <c r="AEA113" s="367"/>
      <c r="AEB113" s="367"/>
      <c r="AEC113" s="367"/>
      <c r="AED113" s="367"/>
      <c r="AEE113" s="367"/>
      <c r="AEF113" s="367"/>
      <c r="AEG113" s="367"/>
      <c r="AEH113" s="367"/>
      <c r="AEI113" s="367"/>
      <c r="AEJ113" s="367"/>
      <c r="AEK113" s="367"/>
      <c r="AEL113" s="367"/>
      <c r="AEM113" s="367"/>
      <c r="AEN113" s="367"/>
      <c r="AEO113" s="367"/>
      <c r="AEP113" s="367"/>
      <c r="AEQ113" s="367"/>
      <c r="AER113" s="367"/>
      <c r="AES113" s="367"/>
      <c r="AET113" s="367"/>
      <c r="AEU113" s="367"/>
      <c r="AEV113" s="367"/>
      <c r="AEW113" s="367"/>
      <c r="AEX113" s="367"/>
      <c r="AEY113" s="367"/>
      <c r="AEZ113" s="367"/>
      <c r="AFA113" s="367"/>
      <c r="AFB113" s="367"/>
      <c r="AFC113" s="367"/>
      <c r="AFD113" s="367"/>
      <c r="AFE113" s="367"/>
      <c r="AFF113" s="367"/>
      <c r="AFG113" s="367"/>
      <c r="AFH113" s="367"/>
      <c r="AFI113" s="367"/>
      <c r="AFJ113" s="367"/>
      <c r="AFK113" s="367"/>
      <c r="AFL113" s="367"/>
      <c r="AFM113" s="367"/>
      <c r="AFN113" s="367"/>
      <c r="AFO113" s="367"/>
      <c r="AFP113" s="367"/>
      <c r="AFQ113" s="367"/>
      <c r="AFR113" s="367"/>
      <c r="AFS113" s="367"/>
      <c r="AFT113" s="367"/>
      <c r="AFU113" s="367"/>
      <c r="AFV113" s="367"/>
      <c r="AFW113" s="367"/>
      <c r="AFX113" s="367"/>
      <c r="AFY113" s="367"/>
      <c r="AFZ113" s="367"/>
      <c r="AGA113" s="367"/>
      <c r="AGB113" s="367"/>
      <c r="AGC113" s="367"/>
      <c r="AGD113" s="367"/>
      <c r="AGE113" s="367"/>
      <c r="AGF113" s="367"/>
      <c r="AGG113" s="367"/>
      <c r="AGH113" s="367"/>
      <c r="AGI113" s="367"/>
      <c r="AGJ113" s="367"/>
      <c r="AGK113" s="367"/>
      <c r="AGL113" s="367"/>
      <c r="AGM113" s="367"/>
      <c r="AGN113" s="367"/>
      <c r="AGO113" s="367"/>
      <c r="AGP113" s="367"/>
      <c r="AGQ113" s="367"/>
      <c r="AGR113" s="367"/>
      <c r="AGS113" s="367"/>
      <c r="AGT113" s="367"/>
      <c r="AGU113" s="367"/>
      <c r="AGV113" s="367"/>
      <c r="AGW113" s="367"/>
      <c r="AGX113" s="367"/>
      <c r="AGY113" s="367"/>
      <c r="AGZ113" s="367"/>
      <c r="AHA113" s="367"/>
      <c r="AHB113" s="367"/>
      <c r="AHC113" s="367"/>
      <c r="AHD113" s="367"/>
      <c r="AHE113" s="367"/>
      <c r="AHF113" s="367"/>
      <c r="AHG113" s="367"/>
      <c r="AHH113" s="367"/>
      <c r="AHI113" s="367"/>
      <c r="AHJ113" s="367"/>
      <c r="AHK113" s="367"/>
      <c r="AHL113" s="367"/>
      <c r="AHM113" s="367"/>
      <c r="AHN113" s="367"/>
      <c r="AHO113" s="367"/>
      <c r="AHP113" s="367"/>
      <c r="AHQ113" s="367"/>
      <c r="AHR113" s="367"/>
      <c r="AHS113" s="367"/>
      <c r="AHT113" s="367"/>
      <c r="AHU113" s="367"/>
      <c r="AHV113" s="367"/>
      <c r="AHW113" s="367"/>
      <c r="AHX113" s="367"/>
      <c r="AHY113" s="367"/>
      <c r="AHZ113" s="367"/>
      <c r="AIA113" s="367"/>
      <c r="AIB113" s="367"/>
      <c r="AIC113" s="367"/>
      <c r="AID113" s="367"/>
      <c r="AIE113" s="367"/>
      <c r="AIF113" s="367"/>
      <c r="AIG113" s="367"/>
      <c r="AIH113" s="367"/>
      <c r="AII113" s="367"/>
      <c r="AIJ113" s="367"/>
      <c r="AIK113" s="367"/>
      <c r="AIL113" s="367"/>
      <c r="AIM113" s="367"/>
      <c r="AIN113" s="367"/>
      <c r="AIO113" s="367"/>
      <c r="AIP113" s="367"/>
      <c r="AIQ113" s="367"/>
      <c r="AIR113" s="367"/>
      <c r="AIS113" s="367"/>
      <c r="AIT113" s="367"/>
      <c r="AIU113" s="367"/>
      <c r="AIV113" s="367"/>
      <c r="AIW113" s="367"/>
      <c r="AIX113" s="367"/>
      <c r="AIY113" s="367"/>
      <c r="AIZ113" s="367"/>
      <c r="AJA113" s="367"/>
      <c r="AJB113" s="367"/>
      <c r="AJC113" s="367"/>
      <c r="AJD113" s="367"/>
      <c r="AJE113" s="367"/>
      <c r="AJF113" s="367"/>
      <c r="AJG113" s="367"/>
      <c r="AJH113" s="367"/>
      <c r="AJI113" s="367"/>
      <c r="AJJ113" s="367"/>
      <c r="AJK113" s="367"/>
      <c r="AJL113" s="367"/>
      <c r="AJM113" s="367"/>
      <c r="AJN113" s="367"/>
      <c r="AJO113" s="367"/>
      <c r="AJP113" s="367"/>
      <c r="AJQ113" s="367"/>
      <c r="AJR113" s="367"/>
      <c r="AJS113" s="367"/>
      <c r="AJT113" s="367"/>
      <c r="AJU113" s="367"/>
      <c r="AJV113" s="367"/>
      <c r="AJW113" s="367"/>
      <c r="AJX113" s="367"/>
      <c r="AJY113" s="367"/>
      <c r="AJZ113" s="367"/>
      <c r="AKA113" s="367"/>
      <c r="AKB113" s="367"/>
      <c r="AKC113" s="367"/>
      <c r="AKD113" s="367"/>
      <c r="AKE113" s="367"/>
      <c r="AKF113" s="367"/>
      <c r="AKG113" s="367"/>
      <c r="AKH113" s="367"/>
      <c r="AKI113" s="367"/>
      <c r="AKJ113" s="367"/>
      <c r="AKK113" s="367"/>
      <c r="AKL113" s="367"/>
      <c r="AKM113" s="367"/>
      <c r="AKN113" s="367"/>
      <c r="AKO113" s="367"/>
      <c r="AKP113" s="367"/>
      <c r="AKQ113" s="367"/>
      <c r="AKR113" s="367"/>
      <c r="AKS113" s="367"/>
      <c r="AKT113" s="367"/>
      <c r="AKU113" s="367"/>
      <c r="AKV113" s="367"/>
      <c r="AKW113" s="367"/>
      <c r="AKX113" s="367"/>
      <c r="AKY113" s="367"/>
      <c r="AKZ113" s="367"/>
      <c r="ALA113" s="367"/>
      <c r="ALB113" s="367"/>
      <c r="ALC113" s="367"/>
      <c r="ALD113" s="367"/>
      <c r="ALE113" s="367"/>
      <c r="ALF113" s="367"/>
      <c r="ALG113" s="367"/>
      <c r="ALH113" s="367"/>
      <c r="ALI113" s="367"/>
      <c r="ALJ113" s="367"/>
      <c r="ALK113" s="367"/>
      <c r="ALL113" s="367"/>
      <c r="ALM113" s="367"/>
      <c r="ALN113" s="367"/>
      <c r="ALO113" s="367"/>
      <c r="ALP113" s="367"/>
      <c r="ALQ113" s="367"/>
      <c r="ALR113" s="367"/>
      <c r="ALS113" s="367"/>
      <c r="ALT113" s="367"/>
      <c r="ALU113" s="367"/>
      <c r="ALV113" s="367"/>
      <c r="ALW113" s="367"/>
      <c r="ALX113" s="367"/>
      <c r="ALY113" s="367"/>
      <c r="ALZ113" s="367"/>
      <c r="AMA113" s="367"/>
      <c r="AMB113" s="367"/>
      <c r="AMC113" s="367"/>
      <c r="AMD113" s="367"/>
      <c r="AME113" s="367"/>
      <c r="AMF113" s="367"/>
      <c r="AMG113" s="367"/>
      <c r="AMH113" s="367"/>
      <c r="AMI113" s="367"/>
      <c r="AMJ113" s="367"/>
      <c r="AMK113" s="367"/>
      <c r="AML113" s="367"/>
      <c r="AMM113" s="367"/>
      <c r="AMN113" s="367"/>
      <c r="AMO113" s="367"/>
      <c r="AMP113" s="367"/>
      <c r="AMQ113" s="367"/>
      <c r="AMR113" s="367"/>
      <c r="AMS113" s="367"/>
      <c r="AMT113" s="367"/>
      <c r="AMU113" s="367"/>
      <c r="AMV113" s="367"/>
      <c r="AMW113" s="367"/>
      <c r="AMX113" s="367"/>
      <c r="AMY113" s="367"/>
      <c r="AMZ113" s="367"/>
      <c r="ANA113" s="367"/>
      <c r="ANB113" s="367"/>
      <c r="ANC113" s="367"/>
      <c r="AND113" s="367"/>
      <c r="ANE113" s="367"/>
      <c r="ANF113" s="367"/>
      <c r="ANG113" s="367"/>
      <c r="ANH113" s="367"/>
      <c r="ANI113" s="367"/>
      <c r="ANJ113" s="367"/>
      <c r="ANK113" s="367"/>
      <c r="ANL113" s="367"/>
      <c r="ANM113" s="367"/>
      <c r="ANN113" s="367"/>
      <c r="ANO113" s="367"/>
      <c r="ANP113" s="367"/>
      <c r="ANQ113" s="367"/>
      <c r="ANR113" s="367"/>
      <c r="ANS113" s="367"/>
      <c r="ANT113" s="367"/>
      <c r="ANU113" s="367"/>
      <c r="ANV113" s="367"/>
      <c r="ANW113" s="367"/>
      <c r="ANX113" s="367"/>
      <c r="ANY113" s="367"/>
      <c r="ANZ113" s="367"/>
      <c r="AOA113" s="367"/>
      <c r="AOB113" s="367"/>
      <c r="AOC113" s="367"/>
      <c r="AOD113" s="367"/>
      <c r="AOE113" s="367"/>
      <c r="AOF113" s="367"/>
      <c r="AOG113" s="367"/>
      <c r="AOH113" s="367"/>
      <c r="AOI113" s="367"/>
      <c r="AOJ113" s="367"/>
      <c r="AOK113" s="367"/>
      <c r="AOL113" s="367"/>
      <c r="AOM113" s="367"/>
      <c r="AON113" s="367"/>
      <c r="AOO113" s="367"/>
      <c r="AOP113" s="367"/>
      <c r="AOQ113" s="367"/>
      <c r="AOR113" s="367"/>
      <c r="AOS113" s="367"/>
      <c r="AOT113" s="367"/>
      <c r="AOU113" s="367"/>
      <c r="AOV113" s="367"/>
      <c r="AOW113" s="367"/>
      <c r="AOX113" s="367"/>
      <c r="AOY113" s="367"/>
      <c r="AOZ113" s="367"/>
      <c r="APA113" s="367"/>
      <c r="APB113" s="367"/>
      <c r="APC113" s="367"/>
      <c r="APD113" s="367"/>
      <c r="APE113" s="367"/>
      <c r="APF113" s="367"/>
      <c r="APG113" s="367"/>
      <c r="APH113" s="367"/>
      <c r="API113" s="367"/>
      <c r="APJ113" s="367"/>
      <c r="APK113" s="367"/>
      <c r="APL113" s="367"/>
      <c r="APM113" s="367"/>
      <c r="APN113" s="367"/>
      <c r="APO113" s="367"/>
      <c r="APP113" s="367"/>
      <c r="APQ113" s="367"/>
      <c r="APR113" s="367"/>
      <c r="APS113" s="367"/>
      <c r="APT113" s="367"/>
      <c r="APU113" s="367"/>
      <c r="APV113" s="367"/>
      <c r="APW113" s="367"/>
      <c r="APX113" s="367"/>
      <c r="APY113" s="367"/>
      <c r="APZ113" s="367"/>
      <c r="AQA113" s="367"/>
      <c r="AQB113" s="367"/>
      <c r="AQC113" s="367"/>
      <c r="AQD113" s="367"/>
      <c r="AQE113" s="367"/>
      <c r="AQF113" s="367"/>
      <c r="AQG113" s="367"/>
      <c r="AQH113" s="367"/>
      <c r="AQI113" s="367"/>
      <c r="AQJ113" s="367"/>
      <c r="AQK113" s="367"/>
      <c r="AQL113" s="367"/>
      <c r="AQM113" s="367"/>
      <c r="AQN113" s="367"/>
      <c r="AQO113" s="367"/>
      <c r="AQP113" s="367"/>
      <c r="AQQ113" s="367"/>
      <c r="AQR113" s="367"/>
      <c r="AQS113" s="367"/>
      <c r="AQT113" s="367"/>
      <c r="AQU113" s="367"/>
      <c r="AQV113" s="367"/>
      <c r="AQW113" s="367"/>
      <c r="AQX113" s="367"/>
      <c r="AQY113" s="367"/>
      <c r="AQZ113" s="367"/>
      <c r="ARA113" s="367"/>
      <c r="ARB113" s="367"/>
      <c r="ARC113" s="367"/>
      <c r="ARD113" s="367"/>
      <c r="ARE113" s="367"/>
      <c r="ARF113" s="367"/>
      <c r="ARG113" s="367"/>
      <c r="ARH113" s="367"/>
      <c r="ARI113" s="367"/>
      <c r="ARJ113" s="367"/>
      <c r="ARK113" s="367"/>
      <c r="ARL113" s="367"/>
      <c r="ARM113" s="367"/>
      <c r="ARN113" s="367"/>
      <c r="ARO113" s="367"/>
      <c r="ARP113" s="367"/>
      <c r="ARQ113" s="367"/>
      <c r="ARR113" s="367"/>
      <c r="ARS113" s="367"/>
      <c r="ART113" s="367"/>
      <c r="ARU113" s="367"/>
      <c r="ARV113" s="367"/>
      <c r="ARW113" s="367"/>
      <c r="ARX113" s="367"/>
      <c r="ARY113" s="367"/>
      <c r="ARZ113" s="367"/>
      <c r="ASA113" s="367"/>
      <c r="ASB113" s="367"/>
      <c r="ASC113" s="367"/>
      <c r="ASD113" s="367"/>
      <c r="ASE113" s="367"/>
      <c r="ASF113" s="367"/>
      <c r="ASG113" s="367"/>
      <c r="ASH113" s="367"/>
      <c r="ASI113" s="367"/>
      <c r="ASJ113" s="367"/>
      <c r="ASK113" s="367"/>
      <c r="ASL113" s="367"/>
      <c r="ASM113" s="367"/>
      <c r="ASN113" s="367"/>
      <c r="ASO113" s="367"/>
      <c r="ASP113" s="367"/>
      <c r="ASQ113" s="367"/>
      <c r="ASR113" s="367"/>
      <c r="ASS113" s="367"/>
      <c r="AST113" s="367"/>
      <c r="ASU113" s="367"/>
      <c r="ASV113" s="367"/>
      <c r="ASW113" s="367"/>
      <c r="ASX113" s="367"/>
      <c r="ASY113" s="367"/>
      <c r="ASZ113" s="367"/>
      <c r="ATA113" s="367"/>
      <c r="ATB113" s="367"/>
      <c r="ATC113" s="367"/>
      <c r="ATD113" s="367"/>
    </row>
    <row r="114" spans="1:1200" s="366" customFormat="1">
      <c r="A114" s="363">
        <v>9</v>
      </c>
      <c r="B114" s="363">
        <v>11</v>
      </c>
      <c r="C114" s="364" t="s">
        <v>1443</v>
      </c>
      <c r="D114" s="363">
        <v>2002</v>
      </c>
      <c r="E114" s="365" t="s">
        <v>1321</v>
      </c>
      <c r="F114" s="363" t="s">
        <v>1049</v>
      </c>
      <c r="G114" s="364"/>
      <c r="H114" s="364"/>
      <c r="I114" s="364"/>
      <c r="J114" s="364"/>
      <c r="K114" s="366" t="s">
        <v>1557</v>
      </c>
      <c r="L114" s="367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67"/>
      <c r="BC114" s="367"/>
      <c r="BD114" s="367"/>
      <c r="BE114" s="367"/>
      <c r="BF114" s="367"/>
      <c r="BG114" s="367"/>
      <c r="BH114" s="367"/>
      <c r="BI114" s="367"/>
      <c r="BJ114" s="367"/>
      <c r="BK114" s="367"/>
      <c r="BL114" s="367"/>
      <c r="BM114" s="367"/>
      <c r="BN114" s="367"/>
      <c r="BO114" s="367"/>
      <c r="BP114" s="367"/>
      <c r="BQ114" s="367"/>
      <c r="BR114" s="367"/>
      <c r="BS114" s="367"/>
      <c r="BT114" s="367"/>
      <c r="BU114" s="367"/>
      <c r="BV114" s="367"/>
      <c r="BW114" s="367"/>
      <c r="BX114" s="367"/>
      <c r="BY114" s="367"/>
      <c r="BZ114" s="367"/>
      <c r="CA114" s="367"/>
      <c r="CB114" s="367"/>
      <c r="CC114" s="367"/>
      <c r="CD114" s="367"/>
      <c r="CE114" s="367"/>
      <c r="CF114" s="367"/>
      <c r="CG114" s="367"/>
      <c r="CH114" s="367"/>
      <c r="CI114" s="367"/>
      <c r="CJ114" s="367"/>
      <c r="CK114" s="367"/>
      <c r="CL114" s="367"/>
      <c r="CM114" s="367"/>
      <c r="CN114" s="367"/>
      <c r="CO114" s="367"/>
      <c r="CP114" s="367"/>
      <c r="CQ114" s="367"/>
      <c r="CR114" s="367"/>
      <c r="CS114" s="367"/>
      <c r="CT114" s="367"/>
      <c r="CU114" s="367"/>
      <c r="CV114" s="367"/>
      <c r="CW114" s="367"/>
      <c r="CX114" s="367"/>
      <c r="CY114" s="367"/>
      <c r="CZ114" s="367"/>
      <c r="DA114" s="367"/>
      <c r="DB114" s="367"/>
      <c r="DC114" s="367"/>
      <c r="DD114" s="367"/>
      <c r="DE114" s="367"/>
      <c r="DF114" s="367"/>
      <c r="DG114" s="367"/>
      <c r="DH114" s="367"/>
      <c r="DI114" s="367"/>
      <c r="DJ114" s="367"/>
      <c r="DK114" s="367"/>
      <c r="DL114" s="367"/>
      <c r="DM114" s="367"/>
      <c r="DN114" s="367"/>
      <c r="DO114" s="367"/>
      <c r="DP114" s="367"/>
      <c r="DQ114" s="367"/>
      <c r="DR114" s="367"/>
      <c r="DS114" s="367"/>
      <c r="DT114" s="367"/>
      <c r="DU114" s="367"/>
      <c r="DV114" s="367"/>
      <c r="DW114" s="367"/>
      <c r="DX114" s="367"/>
      <c r="DY114" s="367"/>
      <c r="DZ114" s="367"/>
      <c r="EA114" s="367"/>
      <c r="EB114" s="367"/>
      <c r="EC114" s="367"/>
      <c r="ED114" s="367"/>
      <c r="EE114" s="367"/>
      <c r="EF114" s="367"/>
      <c r="EG114" s="367"/>
      <c r="EH114" s="367"/>
      <c r="EI114" s="367"/>
      <c r="EJ114" s="367"/>
      <c r="EK114" s="367"/>
      <c r="EL114" s="367"/>
      <c r="EM114" s="367"/>
      <c r="EN114" s="367"/>
      <c r="EO114" s="367"/>
      <c r="EP114" s="367"/>
      <c r="EQ114" s="367"/>
      <c r="ER114" s="367"/>
      <c r="ES114" s="367"/>
      <c r="ET114" s="367"/>
      <c r="EU114" s="367"/>
      <c r="EV114" s="367"/>
      <c r="EW114" s="367"/>
      <c r="EX114" s="367"/>
      <c r="EY114" s="367"/>
      <c r="EZ114" s="367"/>
      <c r="FA114" s="367"/>
      <c r="FB114" s="367"/>
      <c r="FC114" s="367"/>
      <c r="FD114" s="367"/>
      <c r="FE114" s="367"/>
      <c r="FF114" s="367"/>
      <c r="FG114" s="367"/>
      <c r="FH114" s="367"/>
      <c r="FI114" s="367"/>
      <c r="FJ114" s="367"/>
      <c r="FK114" s="367"/>
      <c r="FL114" s="367"/>
      <c r="FM114" s="367"/>
      <c r="FN114" s="367"/>
      <c r="FO114" s="367"/>
      <c r="FP114" s="367"/>
      <c r="FQ114" s="367"/>
      <c r="FR114" s="367"/>
      <c r="FS114" s="367"/>
      <c r="FT114" s="367"/>
      <c r="FU114" s="367"/>
      <c r="FV114" s="367"/>
      <c r="FW114" s="367"/>
      <c r="FX114" s="367"/>
      <c r="FY114" s="367"/>
      <c r="FZ114" s="367"/>
      <c r="GA114" s="367"/>
      <c r="GB114" s="367"/>
      <c r="GC114" s="367"/>
      <c r="GD114" s="367"/>
      <c r="GE114" s="367"/>
      <c r="GF114" s="367"/>
      <c r="GG114" s="367"/>
      <c r="GH114" s="367"/>
      <c r="GI114" s="367"/>
      <c r="GJ114" s="367"/>
      <c r="GK114" s="367"/>
      <c r="GL114" s="367"/>
      <c r="GM114" s="367"/>
      <c r="GN114" s="367"/>
      <c r="GO114" s="367"/>
      <c r="GP114" s="367"/>
      <c r="GQ114" s="367"/>
      <c r="GR114" s="367"/>
      <c r="GS114" s="367"/>
      <c r="GT114" s="367"/>
      <c r="GU114" s="367"/>
      <c r="GV114" s="367"/>
      <c r="GW114" s="367"/>
      <c r="GX114" s="367"/>
      <c r="GY114" s="367"/>
      <c r="GZ114" s="367"/>
      <c r="HA114" s="367"/>
      <c r="HB114" s="367"/>
      <c r="HC114" s="367"/>
      <c r="HD114" s="367"/>
      <c r="HE114" s="367"/>
      <c r="HF114" s="367"/>
      <c r="HG114" s="367"/>
      <c r="HH114" s="367"/>
      <c r="HI114" s="367"/>
      <c r="HJ114" s="367"/>
      <c r="HK114" s="367"/>
      <c r="HL114" s="367"/>
      <c r="HM114" s="367"/>
      <c r="HN114" s="367"/>
      <c r="HO114" s="367"/>
      <c r="HP114" s="367"/>
      <c r="HQ114" s="367"/>
      <c r="HR114" s="367"/>
      <c r="HS114" s="367"/>
      <c r="HT114" s="367"/>
      <c r="HU114" s="367"/>
      <c r="HV114" s="367"/>
      <c r="HW114" s="367"/>
      <c r="HX114" s="367"/>
      <c r="HY114" s="367"/>
      <c r="HZ114" s="367"/>
      <c r="IA114" s="367"/>
      <c r="IB114" s="367"/>
      <c r="IC114" s="367"/>
      <c r="ID114" s="367"/>
      <c r="IE114" s="367"/>
      <c r="IF114" s="367"/>
      <c r="IG114" s="367"/>
      <c r="IH114" s="367"/>
      <c r="II114" s="367"/>
      <c r="IJ114" s="367"/>
      <c r="IK114" s="367"/>
      <c r="IL114" s="367"/>
      <c r="IM114" s="367"/>
      <c r="IN114" s="367"/>
      <c r="IO114" s="367"/>
      <c r="IP114" s="367"/>
      <c r="IQ114" s="367"/>
      <c r="IR114" s="367"/>
      <c r="IS114" s="367"/>
      <c r="IT114" s="367"/>
      <c r="IU114" s="367"/>
      <c r="IV114" s="367"/>
      <c r="IW114" s="367"/>
      <c r="IX114" s="367"/>
      <c r="IY114" s="367"/>
      <c r="IZ114" s="367"/>
      <c r="JA114" s="367"/>
      <c r="JB114" s="367"/>
      <c r="JC114" s="367"/>
      <c r="JD114" s="367"/>
      <c r="JE114" s="367"/>
      <c r="JF114" s="367"/>
      <c r="JG114" s="367"/>
      <c r="JH114" s="367"/>
      <c r="JI114" s="367"/>
      <c r="JJ114" s="367"/>
      <c r="JK114" s="367"/>
      <c r="JL114" s="367"/>
      <c r="JM114" s="367"/>
      <c r="JN114" s="367"/>
      <c r="JO114" s="367"/>
      <c r="JP114" s="367"/>
      <c r="JQ114" s="367"/>
      <c r="JR114" s="367"/>
      <c r="JS114" s="367"/>
      <c r="JT114" s="367"/>
      <c r="JU114" s="367"/>
      <c r="JV114" s="367"/>
      <c r="JW114" s="367"/>
      <c r="JX114" s="367"/>
      <c r="JY114" s="367"/>
      <c r="JZ114" s="367"/>
      <c r="KA114" s="367"/>
      <c r="KB114" s="367"/>
      <c r="KC114" s="367"/>
      <c r="KD114" s="367"/>
      <c r="KE114" s="367"/>
      <c r="KF114" s="367"/>
      <c r="KG114" s="367"/>
      <c r="KH114" s="367"/>
      <c r="KI114" s="367"/>
      <c r="KJ114" s="367"/>
      <c r="KK114" s="367"/>
      <c r="KL114" s="367"/>
      <c r="KM114" s="367"/>
      <c r="KN114" s="367"/>
      <c r="KO114" s="367"/>
      <c r="KP114" s="367"/>
      <c r="KQ114" s="367"/>
      <c r="KR114" s="367"/>
      <c r="KS114" s="367"/>
      <c r="KT114" s="367"/>
      <c r="KU114" s="367"/>
      <c r="KV114" s="367"/>
      <c r="KW114" s="367"/>
      <c r="KX114" s="367"/>
      <c r="KY114" s="367"/>
      <c r="KZ114" s="367"/>
      <c r="LA114" s="367"/>
      <c r="LB114" s="367"/>
      <c r="LC114" s="367"/>
      <c r="LD114" s="367"/>
      <c r="LE114" s="367"/>
      <c r="LF114" s="367"/>
      <c r="LG114" s="367"/>
      <c r="LH114" s="367"/>
      <c r="LI114" s="367"/>
      <c r="LJ114" s="367"/>
      <c r="LK114" s="367"/>
      <c r="LL114" s="367"/>
      <c r="LM114" s="367"/>
      <c r="LN114" s="367"/>
      <c r="LO114" s="367"/>
      <c r="LP114" s="367"/>
      <c r="LQ114" s="367"/>
      <c r="LR114" s="367"/>
      <c r="LS114" s="367"/>
      <c r="LT114" s="367"/>
      <c r="LU114" s="367"/>
      <c r="LV114" s="367"/>
      <c r="LW114" s="367"/>
      <c r="LX114" s="367"/>
      <c r="LY114" s="367"/>
      <c r="LZ114" s="367"/>
      <c r="MA114" s="367"/>
      <c r="MB114" s="367"/>
      <c r="MC114" s="367"/>
      <c r="MD114" s="367"/>
      <c r="ME114" s="367"/>
      <c r="MF114" s="367"/>
      <c r="MG114" s="367"/>
      <c r="MH114" s="367"/>
      <c r="MI114" s="367"/>
      <c r="MJ114" s="367"/>
      <c r="MK114" s="367"/>
      <c r="ML114" s="367"/>
      <c r="MM114" s="367"/>
      <c r="MN114" s="367"/>
      <c r="MO114" s="367"/>
      <c r="MP114" s="367"/>
      <c r="MQ114" s="367"/>
      <c r="MR114" s="367"/>
      <c r="MS114" s="367"/>
      <c r="MT114" s="367"/>
      <c r="MU114" s="367"/>
      <c r="MV114" s="367"/>
      <c r="MW114" s="367"/>
      <c r="MX114" s="367"/>
      <c r="MY114" s="367"/>
      <c r="MZ114" s="367"/>
      <c r="NA114" s="367"/>
      <c r="NB114" s="367"/>
      <c r="NC114" s="367"/>
      <c r="ND114" s="367"/>
      <c r="NE114" s="367"/>
      <c r="NF114" s="367"/>
      <c r="NG114" s="367"/>
      <c r="NH114" s="367"/>
      <c r="NI114" s="367"/>
      <c r="NJ114" s="367"/>
      <c r="NK114" s="367"/>
      <c r="NL114" s="367"/>
      <c r="NM114" s="367"/>
      <c r="NN114" s="367"/>
      <c r="NO114" s="367"/>
      <c r="NP114" s="367"/>
      <c r="NQ114" s="367"/>
      <c r="NR114" s="367"/>
      <c r="NS114" s="367"/>
      <c r="NT114" s="367"/>
      <c r="NU114" s="367"/>
      <c r="NV114" s="367"/>
      <c r="NW114" s="367"/>
      <c r="NX114" s="367"/>
      <c r="NY114" s="367"/>
      <c r="NZ114" s="367"/>
      <c r="OA114" s="367"/>
      <c r="OB114" s="367"/>
      <c r="OC114" s="367"/>
      <c r="OD114" s="367"/>
      <c r="OE114" s="367"/>
      <c r="OF114" s="367"/>
      <c r="OG114" s="367"/>
      <c r="OH114" s="367"/>
      <c r="OI114" s="367"/>
      <c r="OJ114" s="367"/>
      <c r="OK114" s="367"/>
      <c r="OL114" s="367"/>
      <c r="OM114" s="367"/>
      <c r="ON114" s="367"/>
      <c r="OO114" s="367"/>
      <c r="OP114" s="367"/>
      <c r="OQ114" s="367"/>
      <c r="OR114" s="367"/>
      <c r="OS114" s="367"/>
      <c r="OT114" s="367"/>
      <c r="OU114" s="367"/>
      <c r="OV114" s="367"/>
      <c r="OW114" s="367"/>
      <c r="OX114" s="367"/>
      <c r="OY114" s="367"/>
      <c r="OZ114" s="367"/>
      <c r="PA114" s="367"/>
      <c r="PB114" s="367"/>
      <c r="PC114" s="367"/>
      <c r="PD114" s="367"/>
      <c r="PE114" s="367"/>
      <c r="PF114" s="367"/>
      <c r="PG114" s="367"/>
      <c r="PH114" s="367"/>
      <c r="PI114" s="367"/>
      <c r="PJ114" s="367"/>
      <c r="PK114" s="367"/>
      <c r="PL114" s="367"/>
      <c r="PM114" s="367"/>
      <c r="PN114" s="367"/>
      <c r="PO114" s="367"/>
      <c r="PP114" s="367"/>
      <c r="PQ114" s="367"/>
      <c r="PR114" s="367"/>
      <c r="PS114" s="367"/>
      <c r="PT114" s="367"/>
      <c r="PU114" s="367"/>
      <c r="PV114" s="367"/>
      <c r="PW114" s="367"/>
      <c r="PX114" s="367"/>
      <c r="PY114" s="367"/>
      <c r="PZ114" s="367"/>
      <c r="QA114" s="367"/>
      <c r="QB114" s="367"/>
      <c r="QC114" s="367"/>
      <c r="QD114" s="367"/>
      <c r="QE114" s="367"/>
      <c r="QF114" s="367"/>
      <c r="QG114" s="367"/>
      <c r="QH114" s="367"/>
      <c r="QI114" s="367"/>
      <c r="QJ114" s="367"/>
      <c r="QK114" s="367"/>
      <c r="QL114" s="367"/>
      <c r="QM114" s="367"/>
      <c r="QN114" s="367"/>
      <c r="QO114" s="367"/>
      <c r="QP114" s="367"/>
      <c r="QQ114" s="367"/>
      <c r="QR114" s="367"/>
      <c r="QS114" s="367"/>
      <c r="QT114" s="367"/>
      <c r="QU114" s="367"/>
      <c r="QV114" s="367"/>
      <c r="QW114" s="367"/>
      <c r="QX114" s="367"/>
      <c r="QY114" s="367"/>
      <c r="QZ114" s="367"/>
      <c r="RA114" s="367"/>
      <c r="RB114" s="367"/>
      <c r="RC114" s="367"/>
      <c r="RD114" s="367"/>
      <c r="RE114" s="367"/>
      <c r="RF114" s="367"/>
      <c r="RG114" s="367"/>
      <c r="RH114" s="367"/>
      <c r="RI114" s="367"/>
      <c r="RJ114" s="367"/>
      <c r="RK114" s="367"/>
      <c r="RL114" s="367"/>
      <c r="RM114" s="367"/>
      <c r="RN114" s="367"/>
      <c r="RO114" s="367"/>
      <c r="RP114" s="367"/>
      <c r="RQ114" s="367"/>
      <c r="RR114" s="367"/>
      <c r="RS114" s="367"/>
      <c r="RT114" s="367"/>
      <c r="RU114" s="367"/>
      <c r="RV114" s="367"/>
      <c r="RW114" s="367"/>
      <c r="RX114" s="367"/>
      <c r="RY114" s="367"/>
      <c r="RZ114" s="367"/>
      <c r="SA114" s="367"/>
      <c r="SB114" s="367"/>
      <c r="SC114" s="367"/>
      <c r="SD114" s="367"/>
      <c r="SE114" s="367"/>
      <c r="SF114" s="367"/>
      <c r="SG114" s="367"/>
      <c r="SH114" s="367"/>
      <c r="SI114" s="367"/>
      <c r="SJ114" s="367"/>
      <c r="SK114" s="367"/>
      <c r="SL114" s="367"/>
      <c r="SM114" s="367"/>
      <c r="SN114" s="367"/>
      <c r="SO114" s="367"/>
      <c r="SP114" s="367"/>
      <c r="SQ114" s="367"/>
      <c r="SR114" s="367"/>
      <c r="SS114" s="367"/>
      <c r="ST114" s="367"/>
      <c r="SU114" s="367"/>
      <c r="SV114" s="367"/>
      <c r="SW114" s="367"/>
      <c r="SX114" s="367"/>
      <c r="SY114" s="367"/>
      <c r="SZ114" s="367"/>
      <c r="TA114" s="367"/>
      <c r="TB114" s="367"/>
      <c r="TC114" s="367"/>
      <c r="TD114" s="367"/>
      <c r="TE114" s="367"/>
      <c r="TF114" s="367"/>
      <c r="TG114" s="367"/>
      <c r="TH114" s="367"/>
      <c r="TI114" s="367"/>
      <c r="TJ114" s="367"/>
      <c r="TK114" s="367"/>
      <c r="TL114" s="367"/>
      <c r="TM114" s="367"/>
      <c r="TN114" s="367"/>
      <c r="TO114" s="367"/>
      <c r="TP114" s="367"/>
      <c r="TQ114" s="367"/>
      <c r="TR114" s="367"/>
      <c r="TS114" s="367"/>
      <c r="TT114" s="367"/>
      <c r="TU114" s="367"/>
      <c r="TV114" s="367"/>
      <c r="TW114" s="367"/>
      <c r="TX114" s="367"/>
      <c r="TY114" s="367"/>
      <c r="TZ114" s="367"/>
      <c r="UA114" s="367"/>
      <c r="UB114" s="367"/>
      <c r="UC114" s="367"/>
      <c r="UD114" s="367"/>
      <c r="UE114" s="367"/>
      <c r="UF114" s="367"/>
      <c r="UG114" s="367"/>
      <c r="UH114" s="367"/>
      <c r="UI114" s="367"/>
      <c r="UJ114" s="367"/>
      <c r="UK114" s="367"/>
      <c r="UL114" s="367"/>
      <c r="UM114" s="367"/>
      <c r="UN114" s="367"/>
      <c r="UO114" s="367"/>
      <c r="UP114" s="367"/>
      <c r="UQ114" s="367"/>
      <c r="UR114" s="367"/>
      <c r="US114" s="367"/>
      <c r="UT114" s="367"/>
      <c r="UU114" s="367"/>
      <c r="UV114" s="367"/>
      <c r="UW114" s="367"/>
      <c r="UX114" s="367"/>
      <c r="UY114" s="367"/>
      <c r="UZ114" s="367"/>
      <c r="VA114" s="367"/>
      <c r="VB114" s="367"/>
      <c r="VC114" s="367"/>
      <c r="VD114" s="367"/>
      <c r="VE114" s="367"/>
      <c r="VF114" s="367"/>
      <c r="VG114" s="367"/>
      <c r="VH114" s="367"/>
      <c r="VI114" s="367"/>
      <c r="VJ114" s="367"/>
      <c r="VK114" s="367"/>
      <c r="VL114" s="367"/>
      <c r="VM114" s="367"/>
      <c r="VN114" s="367"/>
      <c r="VO114" s="367"/>
      <c r="VP114" s="367"/>
      <c r="VQ114" s="367"/>
      <c r="VR114" s="367"/>
      <c r="VS114" s="367"/>
      <c r="VT114" s="367"/>
      <c r="VU114" s="367"/>
      <c r="VV114" s="367"/>
      <c r="VW114" s="367"/>
      <c r="VX114" s="367"/>
      <c r="VY114" s="367"/>
      <c r="VZ114" s="367"/>
      <c r="WA114" s="367"/>
      <c r="WB114" s="367"/>
      <c r="WC114" s="367"/>
      <c r="WD114" s="367"/>
      <c r="WE114" s="367"/>
      <c r="WF114" s="367"/>
      <c r="WG114" s="367"/>
      <c r="WH114" s="367"/>
      <c r="WI114" s="367"/>
      <c r="WJ114" s="367"/>
      <c r="WK114" s="367"/>
      <c r="WL114" s="367"/>
      <c r="WM114" s="367"/>
      <c r="WN114" s="367"/>
      <c r="WO114" s="367"/>
      <c r="WP114" s="367"/>
      <c r="WQ114" s="367"/>
      <c r="WR114" s="367"/>
      <c r="WS114" s="367"/>
      <c r="WT114" s="367"/>
      <c r="WU114" s="367"/>
      <c r="WV114" s="367"/>
      <c r="WW114" s="367"/>
      <c r="WX114" s="367"/>
      <c r="WY114" s="367"/>
      <c r="WZ114" s="367"/>
      <c r="XA114" s="367"/>
      <c r="XB114" s="367"/>
      <c r="XC114" s="367"/>
      <c r="XD114" s="367"/>
      <c r="XE114" s="367"/>
      <c r="XF114" s="367"/>
      <c r="XG114" s="367"/>
      <c r="XH114" s="367"/>
      <c r="XI114" s="367"/>
      <c r="XJ114" s="367"/>
      <c r="XK114" s="367"/>
      <c r="XL114" s="367"/>
      <c r="XM114" s="367"/>
      <c r="XN114" s="367"/>
      <c r="XO114" s="367"/>
      <c r="XP114" s="367"/>
      <c r="XQ114" s="367"/>
      <c r="XR114" s="367"/>
      <c r="XS114" s="367"/>
      <c r="XT114" s="367"/>
      <c r="XU114" s="367"/>
      <c r="XV114" s="367"/>
      <c r="XW114" s="367"/>
      <c r="XX114" s="367"/>
      <c r="XY114" s="367"/>
      <c r="XZ114" s="367"/>
      <c r="YA114" s="367"/>
      <c r="YB114" s="367"/>
      <c r="YC114" s="367"/>
      <c r="YD114" s="367"/>
      <c r="YE114" s="367"/>
      <c r="YF114" s="367"/>
      <c r="YG114" s="367"/>
      <c r="YH114" s="367"/>
      <c r="YI114" s="367"/>
      <c r="YJ114" s="367"/>
      <c r="YK114" s="367"/>
      <c r="YL114" s="367"/>
      <c r="YM114" s="367"/>
      <c r="YN114" s="367"/>
      <c r="YO114" s="367"/>
      <c r="YP114" s="367"/>
      <c r="YQ114" s="367"/>
      <c r="YR114" s="367"/>
      <c r="YS114" s="367"/>
      <c r="YT114" s="367"/>
      <c r="YU114" s="367"/>
      <c r="YV114" s="367"/>
      <c r="YW114" s="367"/>
      <c r="YX114" s="367"/>
      <c r="YY114" s="367"/>
      <c r="YZ114" s="367"/>
      <c r="ZA114" s="367"/>
      <c r="ZB114" s="367"/>
      <c r="ZC114" s="367"/>
      <c r="ZD114" s="367"/>
      <c r="ZE114" s="367"/>
      <c r="ZF114" s="367"/>
      <c r="ZG114" s="367"/>
      <c r="ZH114" s="367"/>
      <c r="ZI114" s="367"/>
      <c r="ZJ114" s="367"/>
      <c r="ZK114" s="367"/>
      <c r="ZL114" s="367"/>
      <c r="ZM114" s="367"/>
      <c r="ZN114" s="367"/>
      <c r="ZO114" s="367"/>
      <c r="ZP114" s="367"/>
      <c r="ZQ114" s="367"/>
      <c r="ZR114" s="367"/>
      <c r="ZS114" s="367"/>
      <c r="ZT114" s="367"/>
      <c r="ZU114" s="367"/>
      <c r="ZV114" s="367"/>
      <c r="ZW114" s="367"/>
      <c r="ZX114" s="367"/>
      <c r="ZY114" s="367"/>
      <c r="ZZ114" s="367"/>
      <c r="AAA114" s="367"/>
      <c r="AAB114" s="367"/>
      <c r="AAC114" s="367"/>
      <c r="AAD114" s="367"/>
      <c r="AAE114" s="367"/>
      <c r="AAF114" s="367"/>
      <c r="AAG114" s="367"/>
      <c r="AAH114" s="367"/>
      <c r="AAI114" s="367"/>
      <c r="AAJ114" s="367"/>
      <c r="AAK114" s="367"/>
      <c r="AAL114" s="367"/>
      <c r="AAM114" s="367"/>
      <c r="AAN114" s="367"/>
      <c r="AAO114" s="367"/>
      <c r="AAP114" s="367"/>
      <c r="AAQ114" s="367"/>
      <c r="AAR114" s="367"/>
      <c r="AAS114" s="367"/>
      <c r="AAT114" s="367"/>
      <c r="AAU114" s="367"/>
      <c r="AAV114" s="367"/>
      <c r="AAW114" s="367"/>
      <c r="AAX114" s="367"/>
      <c r="AAY114" s="367"/>
      <c r="AAZ114" s="367"/>
      <c r="ABA114" s="367"/>
      <c r="ABB114" s="367"/>
      <c r="ABC114" s="367"/>
      <c r="ABD114" s="367"/>
      <c r="ABE114" s="367"/>
      <c r="ABF114" s="367"/>
      <c r="ABG114" s="367"/>
      <c r="ABH114" s="367"/>
      <c r="ABI114" s="367"/>
      <c r="ABJ114" s="367"/>
      <c r="ABK114" s="367"/>
      <c r="ABL114" s="367"/>
      <c r="ABM114" s="367"/>
      <c r="ABN114" s="367"/>
      <c r="ABO114" s="367"/>
      <c r="ABP114" s="367"/>
      <c r="ABQ114" s="367"/>
      <c r="ABR114" s="367"/>
      <c r="ABS114" s="367"/>
      <c r="ABT114" s="367"/>
      <c r="ABU114" s="367"/>
      <c r="ABV114" s="367"/>
      <c r="ABW114" s="367"/>
      <c r="ABX114" s="367"/>
      <c r="ABY114" s="367"/>
      <c r="ABZ114" s="367"/>
      <c r="ACA114" s="367"/>
      <c r="ACB114" s="367"/>
      <c r="ACC114" s="367"/>
      <c r="ACD114" s="367"/>
      <c r="ACE114" s="367"/>
      <c r="ACF114" s="367"/>
      <c r="ACG114" s="367"/>
      <c r="ACH114" s="367"/>
      <c r="ACI114" s="367"/>
      <c r="ACJ114" s="367"/>
      <c r="ACK114" s="367"/>
      <c r="ACL114" s="367"/>
      <c r="ACM114" s="367"/>
      <c r="ACN114" s="367"/>
      <c r="ACO114" s="367"/>
      <c r="ACP114" s="367"/>
      <c r="ACQ114" s="367"/>
      <c r="ACR114" s="367"/>
      <c r="ACS114" s="367"/>
      <c r="ACT114" s="367"/>
      <c r="ACU114" s="367"/>
      <c r="ACV114" s="367"/>
      <c r="ACW114" s="367"/>
      <c r="ACX114" s="367"/>
      <c r="ACY114" s="367"/>
      <c r="ACZ114" s="367"/>
      <c r="ADA114" s="367"/>
      <c r="ADB114" s="367"/>
      <c r="ADC114" s="367"/>
      <c r="ADD114" s="367"/>
      <c r="ADE114" s="367"/>
      <c r="ADF114" s="367"/>
      <c r="ADG114" s="367"/>
      <c r="ADH114" s="367"/>
      <c r="ADI114" s="367"/>
      <c r="ADJ114" s="367"/>
      <c r="ADK114" s="367"/>
      <c r="ADL114" s="367"/>
      <c r="ADM114" s="367"/>
      <c r="ADN114" s="367"/>
      <c r="ADO114" s="367"/>
      <c r="ADP114" s="367"/>
      <c r="ADQ114" s="367"/>
      <c r="ADR114" s="367"/>
      <c r="ADS114" s="367"/>
      <c r="ADT114" s="367"/>
      <c r="ADU114" s="367"/>
      <c r="ADV114" s="367"/>
      <c r="ADW114" s="367"/>
      <c r="ADX114" s="367"/>
      <c r="ADY114" s="367"/>
      <c r="ADZ114" s="367"/>
      <c r="AEA114" s="367"/>
      <c r="AEB114" s="367"/>
      <c r="AEC114" s="367"/>
      <c r="AED114" s="367"/>
      <c r="AEE114" s="367"/>
      <c r="AEF114" s="367"/>
      <c r="AEG114" s="367"/>
      <c r="AEH114" s="367"/>
      <c r="AEI114" s="367"/>
      <c r="AEJ114" s="367"/>
      <c r="AEK114" s="367"/>
      <c r="AEL114" s="367"/>
      <c r="AEM114" s="367"/>
      <c r="AEN114" s="367"/>
      <c r="AEO114" s="367"/>
      <c r="AEP114" s="367"/>
      <c r="AEQ114" s="367"/>
      <c r="AER114" s="367"/>
      <c r="AES114" s="367"/>
      <c r="AET114" s="367"/>
      <c r="AEU114" s="367"/>
      <c r="AEV114" s="367"/>
      <c r="AEW114" s="367"/>
      <c r="AEX114" s="367"/>
      <c r="AEY114" s="367"/>
      <c r="AEZ114" s="367"/>
      <c r="AFA114" s="367"/>
      <c r="AFB114" s="367"/>
      <c r="AFC114" s="367"/>
      <c r="AFD114" s="367"/>
      <c r="AFE114" s="367"/>
      <c r="AFF114" s="367"/>
      <c r="AFG114" s="367"/>
      <c r="AFH114" s="367"/>
      <c r="AFI114" s="367"/>
      <c r="AFJ114" s="367"/>
      <c r="AFK114" s="367"/>
      <c r="AFL114" s="367"/>
      <c r="AFM114" s="367"/>
      <c r="AFN114" s="367"/>
      <c r="AFO114" s="367"/>
      <c r="AFP114" s="367"/>
      <c r="AFQ114" s="367"/>
      <c r="AFR114" s="367"/>
      <c r="AFS114" s="367"/>
      <c r="AFT114" s="367"/>
      <c r="AFU114" s="367"/>
      <c r="AFV114" s="367"/>
      <c r="AFW114" s="367"/>
      <c r="AFX114" s="367"/>
      <c r="AFY114" s="367"/>
      <c r="AFZ114" s="367"/>
      <c r="AGA114" s="367"/>
      <c r="AGB114" s="367"/>
      <c r="AGC114" s="367"/>
      <c r="AGD114" s="367"/>
      <c r="AGE114" s="367"/>
      <c r="AGF114" s="367"/>
      <c r="AGG114" s="367"/>
      <c r="AGH114" s="367"/>
      <c r="AGI114" s="367"/>
      <c r="AGJ114" s="367"/>
      <c r="AGK114" s="367"/>
      <c r="AGL114" s="367"/>
      <c r="AGM114" s="367"/>
      <c r="AGN114" s="367"/>
      <c r="AGO114" s="367"/>
      <c r="AGP114" s="367"/>
      <c r="AGQ114" s="367"/>
      <c r="AGR114" s="367"/>
      <c r="AGS114" s="367"/>
      <c r="AGT114" s="367"/>
      <c r="AGU114" s="367"/>
      <c r="AGV114" s="367"/>
      <c r="AGW114" s="367"/>
      <c r="AGX114" s="367"/>
      <c r="AGY114" s="367"/>
      <c r="AGZ114" s="367"/>
      <c r="AHA114" s="367"/>
      <c r="AHB114" s="367"/>
      <c r="AHC114" s="367"/>
      <c r="AHD114" s="367"/>
      <c r="AHE114" s="367"/>
      <c r="AHF114" s="367"/>
      <c r="AHG114" s="367"/>
      <c r="AHH114" s="367"/>
      <c r="AHI114" s="367"/>
      <c r="AHJ114" s="367"/>
      <c r="AHK114" s="367"/>
      <c r="AHL114" s="367"/>
      <c r="AHM114" s="367"/>
      <c r="AHN114" s="367"/>
      <c r="AHO114" s="367"/>
      <c r="AHP114" s="367"/>
      <c r="AHQ114" s="367"/>
      <c r="AHR114" s="367"/>
      <c r="AHS114" s="367"/>
      <c r="AHT114" s="367"/>
      <c r="AHU114" s="367"/>
      <c r="AHV114" s="367"/>
      <c r="AHW114" s="367"/>
      <c r="AHX114" s="367"/>
      <c r="AHY114" s="367"/>
      <c r="AHZ114" s="367"/>
      <c r="AIA114" s="367"/>
      <c r="AIB114" s="367"/>
      <c r="AIC114" s="367"/>
      <c r="AID114" s="367"/>
      <c r="AIE114" s="367"/>
      <c r="AIF114" s="367"/>
      <c r="AIG114" s="367"/>
      <c r="AIH114" s="367"/>
      <c r="AII114" s="367"/>
      <c r="AIJ114" s="367"/>
      <c r="AIK114" s="367"/>
      <c r="AIL114" s="367"/>
      <c r="AIM114" s="367"/>
      <c r="AIN114" s="367"/>
      <c r="AIO114" s="367"/>
      <c r="AIP114" s="367"/>
      <c r="AIQ114" s="367"/>
      <c r="AIR114" s="367"/>
      <c r="AIS114" s="367"/>
      <c r="AIT114" s="367"/>
      <c r="AIU114" s="367"/>
      <c r="AIV114" s="367"/>
      <c r="AIW114" s="367"/>
      <c r="AIX114" s="367"/>
      <c r="AIY114" s="367"/>
      <c r="AIZ114" s="367"/>
      <c r="AJA114" s="367"/>
      <c r="AJB114" s="367"/>
      <c r="AJC114" s="367"/>
      <c r="AJD114" s="367"/>
      <c r="AJE114" s="367"/>
      <c r="AJF114" s="367"/>
      <c r="AJG114" s="367"/>
      <c r="AJH114" s="367"/>
      <c r="AJI114" s="367"/>
      <c r="AJJ114" s="367"/>
      <c r="AJK114" s="367"/>
      <c r="AJL114" s="367"/>
      <c r="AJM114" s="367"/>
      <c r="AJN114" s="367"/>
      <c r="AJO114" s="367"/>
      <c r="AJP114" s="367"/>
      <c r="AJQ114" s="367"/>
      <c r="AJR114" s="367"/>
      <c r="AJS114" s="367"/>
      <c r="AJT114" s="367"/>
      <c r="AJU114" s="367"/>
      <c r="AJV114" s="367"/>
      <c r="AJW114" s="367"/>
      <c r="AJX114" s="367"/>
      <c r="AJY114" s="367"/>
      <c r="AJZ114" s="367"/>
      <c r="AKA114" s="367"/>
      <c r="AKB114" s="367"/>
      <c r="AKC114" s="367"/>
      <c r="AKD114" s="367"/>
      <c r="AKE114" s="367"/>
      <c r="AKF114" s="367"/>
      <c r="AKG114" s="367"/>
      <c r="AKH114" s="367"/>
      <c r="AKI114" s="367"/>
      <c r="AKJ114" s="367"/>
      <c r="AKK114" s="367"/>
      <c r="AKL114" s="367"/>
      <c r="AKM114" s="367"/>
      <c r="AKN114" s="367"/>
      <c r="AKO114" s="367"/>
      <c r="AKP114" s="367"/>
      <c r="AKQ114" s="367"/>
      <c r="AKR114" s="367"/>
      <c r="AKS114" s="367"/>
      <c r="AKT114" s="367"/>
      <c r="AKU114" s="367"/>
      <c r="AKV114" s="367"/>
      <c r="AKW114" s="367"/>
      <c r="AKX114" s="367"/>
      <c r="AKY114" s="367"/>
      <c r="AKZ114" s="367"/>
      <c r="ALA114" s="367"/>
      <c r="ALB114" s="367"/>
      <c r="ALC114" s="367"/>
      <c r="ALD114" s="367"/>
      <c r="ALE114" s="367"/>
      <c r="ALF114" s="367"/>
      <c r="ALG114" s="367"/>
      <c r="ALH114" s="367"/>
      <c r="ALI114" s="367"/>
      <c r="ALJ114" s="367"/>
      <c r="ALK114" s="367"/>
      <c r="ALL114" s="367"/>
      <c r="ALM114" s="367"/>
      <c r="ALN114" s="367"/>
      <c r="ALO114" s="367"/>
      <c r="ALP114" s="367"/>
      <c r="ALQ114" s="367"/>
      <c r="ALR114" s="367"/>
      <c r="ALS114" s="367"/>
      <c r="ALT114" s="367"/>
      <c r="ALU114" s="367"/>
      <c r="ALV114" s="367"/>
      <c r="ALW114" s="367"/>
      <c r="ALX114" s="367"/>
      <c r="ALY114" s="367"/>
      <c r="ALZ114" s="367"/>
      <c r="AMA114" s="367"/>
      <c r="AMB114" s="367"/>
      <c r="AMC114" s="367"/>
      <c r="AMD114" s="367"/>
      <c r="AME114" s="367"/>
      <c r="AMF114" s="367"/>
      <c r="AMG114" s="367"/>
      <c r="AMH114" s="367"/>
      <c r="AMI114" s="367"/>
      <c r="AMJ114" s="367"/>
      <c r="AMK114" s="367"/>
      <c r="AML114" s="367"/>
      <c r="AMM114" s="367"/>
      <c r="AMN114" s="367"/>
      <c r="AMO114" s="367"/>
      <c r="AMP114" s="367"/>
      <c r="AMQ114" s="367"/>
      <c r="AMR114" s="367"/>
      <c r="AMS114" s="367"/>
      <c r="AMT114" s="367"/>
      <c r="AMU114" s="367"/>
      <c r="AMV114" s="367"/>
      <c r="AMW114" s="367"/>
      <c r="AMX114" s="367"/>
      <c r="AMY114" s="367"/>
      <c r="AMZ114" s="367"/>
      <c r="ANA114" s="367"/>
      <c r="ANB114" s="367"/>
      <c r="ANC114" s="367"/>
      <c r="AND114" s="367"/>
      <c r="ANE114" s="367"/>
      <c r="ANF114" s="367"/>
      <c r="ANG114" s="367"/>
      <c r="ANH114" s="367"/>
      <c r="ANI114" s="367"/>
      <c r="ANJ114" s="367"/>
      <c r="ANK114" s="367"/>
      <c r="ANL114" s="367"/>
      <c r="ANM114" s="367"/>
      <c r="ANN114" s="367"/>
      <c r="ANO114" s="367"/>
      <c r="ANP114" s="367"/>
      <c r="ANQ114" s="367"/>
      <c r="ANR114" s="367"/>
      <c r="ANS114" s="367"/>
      <c r="ANT114" s="367"/>
      <c r="ANU114" s="367"/>
      <c r="ANV114" s="367"/>
      <c r="ANW114" s="367"/>
      <c r="ANX114" s="367"/>
      <c r="ANY114" s="367"/>
      <c r="ANZ114" s="367"/>
      <c r="AOA114" s="367"/>
      <c r="AOB114" s="367"/>
      <c r="AOC114" s="367"/>
      <c r="AOD114" s="367"/>
      <c r="AOE114" s="367"/>
      <c r="AOF114" s="367"/>
      <c r="AOG114" s="367"/>
      <c r="AOH114" s="367"/>
      <c r="AOI114" s="367"/>
      <c r="AOJ114" s="367"/>
      <c r="AOK114" s="367"/>
      <c r="AOL114" s="367"/>
      <c r="AOM114" s="367"/>
      <c r="AON114" s="367"/>
      <c r="AOO114" s="367"/>
      <c r="AOP114" s="367"/>
      <c r="AOQ114" s="367"/>
      <c r="AOR114" s="367"/>
      <c r="AOS114" s="367"/>
      <c r="AOT114" s="367"/>
      <c r="AOU114" s="367"/>
      <c r="AOV114" s="367"/>
      <c r="AOW114" s="367"/>
      <c r="AOX114" s="367"/>
      <c r="AOY114" s="367"/>
      <c r="AOZ114" s="367"/>
      <c r="APA114" s="367"/>
      <c r="APB114" s="367"/>
      <c r="APC114" s="367"/>
      <c r="APD114" s="367"/>
      <c r="APE114" s="367"/>
      <c r="APF114" s="367"/>
      <c r="APG114" s="367"/>
      <c r="APH114" s="367"/>
      <c r="API114" s="367"/>
      <c r="APJ114" s="367"/>
      <c r="APK114" s="367"/>
      <c r="APL114" s="367"/>
      <c r="APM114" s="367"/>
      <c r="APN114" s="367"/>
      <c r="APO114" s="367"/>
      <c r="APP114" s="367"/>
      <c r="APQ114" s="367"/>
      <c r="APR114" s="367"/>
      <c r="APS114" s="367"/>
      <c r="APT114" s="367"/>
      <c r="APU114" s="367"/>
      <c r="APV114" s="367"/>
      <c r="APW114" s="367"/>
      <c r="APX114" s="367"/>
      <c r="APY114" s="367"/>
      <c r="APZ114" s="367"/>
      <c r="AQA114" s="367"/>
      <c r="AQB114" s="367"/>
      <c r="AQC114" s="367"/>
      <c r="AQD114" s="367"/>
      <c r="AQE114" s="367"/>
      <c r="AQF114" s="367"/>
      <c r="AQG114" s="367"/>
      <c r="AQH114" s="367"/>
      <c r="AQI114" s="367"/>
      <c r="AQJ114" s="367"/>
      <c r="AQK114" s="367"/>
      <c r="AQL114" s="367"/>
      <c r="AQM114" s="367"/>
      <c r="AQN114" s="367"/>
      <c r="AQO114" s="367"/>
      <c r="AQP114" s="367"/>
      <c r="AQQ114" s="367"/>
      <c r="AQR114" s="367"/>
      <c r="AQS114" s="367"/>
      <c r="AQT114" s="367"/>
      <c r="AQU114" s="367"/>
      <c r="AQV114" s="367"/>
      <c r="AQW114" s="367"/>
      <c r="AQX114" s="367"/>
      <c r="AQY114" s="367"/>
      <c r="AQZ114" s="367"/>
      <c r="ARA114" s="367"/>
      <c r="ARB114" s="367"/>
      <c r="ARC114" s="367"/>
      <c r="ARD114" s="367"/>
      <c r="ARE114" s="367"/>
      <c r="ARF114" s="367"/>
      <c r="ARG114" s="367"/>
      <c r="ARH114" s="367"/>
      <c r="ARI114" s="367"/>
      <c r="ARJ114" s="367"/>
      <c r="ARK114" s="367"/>
      <c r="ARL114" s="367"/>
      <c r="ARM114" s="367"/>
      <c r="ARN114" s="367"/>
      <c r="ARO114" s="367"/>
      <c r="ARP114" s="367"/>
      <c r="ARQ114" s="367"/>
      <c r="ARR114" s="367"/>
      <c r="ARS114" s="367"/>
      <c r="ART114" s="367"/>
      <c r="ARU114" s="367"/>
      <c r="ARV114" s="367"/>
      <c r="ARW114" s="367"/>
      <c r="ARX114" s="367"/>
      <c r="ARY114" s="367"/>
      <c r="ARZ114" s="367"/>
      <c r="ASA114" s="367"/>
      <c r="ASB114" s="367"/>
      <c r="ASC114" s="367"/>
      <c r="ASD114" s="367"/>
      <c r="ASE114" s="367"/>
      <c r="ASF114" s="367"/>
      <c r="ASG114" s="367"/>
      <c r="ASH114" s="367"/>
      <c r="ASI114" s="367"/>
      <c r="ASJ114" s="367"/>
      <c r="ASK114" s="367"/>
      <c r="ASL114" s="367"/>
      <c r="ASM114" s="367"/>
      <c r="ASN114" s="367"/>
      <c r="ASO114" s="367"/>
      <c r="ASP114" s="367"/>
      <c r="ASQ114" s="367"/>
      <c r="ASR114" s="367"/>
      <c r="ASS114" s="367"/>
      <c r="AST114" s="367"/>
      <c r="ASU114" s="367"/>
      <c r="ASV114" s="367"/>
      <c r="ASW114" s="367"/>
      <c r="ASX114" s="367"/>
      <c r="ASY114" s="367"/>
      <c r="ASZ114" s="367"/>
      <c r="ATA114" s="367"/>
      <c r="ATB114" s="367"/>
      <c r="ATC114" s="367"/>
      <c r="ATD114" s="367"/>
    </row>
    <row r="115" spans="1:1200" s="366" customFormat="1">
      <c r="A115" s="363">
        <v>9</v>
      </c>
      <c r="B115" s="363">
        <v>13</v>
      </c>
      <c r="C115" s="364" t="s">
        <v>1560</v>
      </c>
      <c r="D115" s="363">
        <v>2003</v>
      </c>
      <c r="E115" s="365" t="s">
        <v>1534</v>
      </c>
      <c r="F115" s="363" t="s">
        <v>1049</v>
      </c>
      <c r="G115" s="364"/>
      <c r="H115" s="364"/>
      <c r="I115" s="364"/>
      <c r="J115" s="364"/>
      <c r="K115" s="366" t="s">
        <v>1557</v>
      </c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  <c r="AZ115" s="367"/>
      <c r="BA115" s="367"/>
      <c r="BB115" s="367"/>
      <c r="BC115" s="367"/>
      <c r="BD115" s="367"/>
      <c r="BE115" s="367"/>
      <c r="BF115" s="367"/>
      <c r="BG115" s="367"/>
      <c r="BH115" s="367"/>
      <c r="BI115" s="367"/>
      <c r="BJ115" s="367"/>
      <c r="BK115" s="367"/>
      <c r="BL115" s="367"/>
      <c r="BM115" s="367"/>
      <c r="BN115" s="367"/>
      <c r="BO115" s="367"/>
      <c r="BP115" s="367"/>
      <c r="BQ115" s="367"/>
      <c r="BR115" s="367"/>
      <c r="BS115" s="367"/>
      <c r="BT115" s="367"/>
      <c r="BU115" s="367"/>
      <c r="BV115" s="367"/>
      <c r="BW115" s="367"/>
      <c r="BX115" s="367"/>
      <c r="BY115" s="367"/>
      <c r="BZ115" s="367"/>
      <c r="CA115" s="367"/>
      <c r="CB115" s="367"/>
      <c r="CC115" s="367"/>
      <c r="CD115" s="367"/>
      <c r="CE115" s="367"/>
      <c r="CF115" s="367"/>
      <c r="CG115" s="367"/>
      <c r="CH115" s="367"/>
      <c r="CI115" s="367"/>
      <c r="CJ115" s="367"/>
      <c r="CK115" s="367"/>
      <c r="CL115" s="367"/>
      <c r="CM115" s="367"/>
      <c r="CN115" s="367"/>
      <c r="CO115" s="367"/>
      <c r="CP115" s="367"/>
      <c r="CQ115" s="367"/>
      <c r="CR115" s="367"/>
      <c r="CS115" s="367"/>
      <c r="CT115" s="367"/>
      <c r="CU115" s="367"/>
      <c r="CV115" s="367"/>
      <c r="CW115" s="367"/>
      <c r="CX115" s="367"/>
      <c r="CY115" s="367"/>
      <c r="CZ115" s="367"/>
      <c r="DA115" s="367"/>
      <c r="DB115" s="367"/>
      <c r="DC115" s="367"/>
      <c r="DD115" s="367"/>
      <c r="DE115" s="367"/>
      <c r="DF115" s="367"/>
      <c r="DG115" s="367"/>
      <c r="DH115" s="367"/>
      <c r="DI115" s="367"/>
      <c r="DJ115" s="367"/>
      <c r="DK115" s="367"/>
      <c r="DL115" s="367"/>
      <c r="DM115" s="367"/>
      <c r="DN115" s="367"/>
      <c r="DO115" s="367"/>
      <c r="DP115" s="367"/>
      <c r="DQ115" s="367"/>
      <c r="DR115" s="367"/>
      <c r="DS115" s="367"/>
      <c r="DT115" s="367"/>
      <c r="DU115" s="367"/>
      <c r="DV115" s="367"/>
      <c r="DW115" s="367"/>
      <c r="DX115" s="367"/>
      <c r="DY115" s="367"/>
      <c r="DZ115" s="367"/>
      <c r="EA115" s="367"/>
      <c r="EB115" s="367"/>
      <c r="EC115" s="367"/>
      <c r="ED115" s="367"/>
      <c r="EE115" s="367"/>
      <c r="EF115" s="367"/>
      <c r="EG115" s="367"/>
      <c r="EH115" s="367"/>
      <c r="EI115" s="367"/>
      <c r="EJ115" s="367"/>
      <c r="EK115" s="367"/>
      <c r="EL115" s="367"/>
      <c r="EM115" s="367"/>
      <c r="EN115" s="367"/>
      <c r="EO115" s="367"/>
      <c r="EP115" s="367"/>
      <c r="EQ115" s="367"/>
      <c r="ER115" s="367"/>
      <c r="ES115" s="367"/>
      <c r="ET115" s="367"/>
      <c r="EU115" s="367"/>
      <c r="EV115" s="367"/>
      <c r="EW115" s="367"/>
      <c r="EX115" s="367"/>
      <c r="EY115" s="367"/>
      <c r="EZ115" s="367"/>
      <c r="FA115" s="367"/>
      <c r="FB115" s="367"/>
      <c r="FC115" s="367"/>
      <c r="FD115" s="367"/>
      <c r="FE115" s="367"/>
      <c r="FF115" s="367"/>
      <c r="FG115" s="367"/>
      <c r="FH115" s="367"/>
      <c r="FI115" s="367"/>
      <c r="FJ115" s="367"/>
      <c r="FK115" s="367"/>
      <c r="FL115" s="367"/>
      <c r="FM115" s="367"/>
      <c r="FN115" s="367"/>
      <c r="FO115" s="367"/>
      <c r="FP115" s="367"/>
      <c r="FQ115" s="367"/>
      <c r="FR115" s="367"/>
      <c r="FS115" s="367"/>
      <c r="FT115" s="367"/>
      <c r="FU115" s="367"/>
      <c r="FV115" s="367"/>
      <c r="FW115" s="367"/>
      <c r="FX115" s="367"/>
      <c r="FY115" s="367"/>
      <c r="FZ115" s="367"/>
      <c r="GA115" s="367"/>
      <c r="GB115" s="367"/>
      <c r="GC115" s="367"/>
      <c r="GD115" s="367"/>
      <c r="GE115" s="367"/>
      <c r="GF115" s="367"/>
      <c r="GG115" s="367"/>
      <c r="GH115" s="367"/>
      <c r="GI115" s="367"/>
      <c r="GJ115" s="367"/>
      <c r="GK115" s="367"/>
      <c r="GL115" s="367"/>
      <c r="GM115" s="367"/>
      <c r="GN115" s="367"/>
      <c r="GO115" s="367"/>
      <c r="GP115" s="367"/>
      <c r="GQ115" s="367"/>
      <c r="GR115" s="367"/>
      <c r="GS115" s="367"/>
      <c r="GT115" s="367"/>
      <c r="GU115" s="367"/>
      <c r="GV115" s="367"/>
      <c r="GW115" s="367"/>
      <c r="GX115" s="367"/>
      <c r="GY115" s="367"/>
      <c r="GZ115" s="367"/>
      <c r="HA115" s="367"/>
      <c r="HB115" s="367"/>
      <c r="HC115" s="367"/>
      <c r="HD115" s="367"/>
      <c r="HE115" s="367"/>
      <c r="HF115" s="367"/>
      <c r="HG115" s="367"/>
      <c r="HH115" s="367"/>
      <c r="HI115" s="367"/>
      <c r="HJ115" s="367"/>
      <c r="HK115" s="367"/>
      <c r="HL115" s="367"/>
      <c r="HM115" s="367"/>
      <c r="HN115" s="367"/>
      <c r="HO115" s="367"/>
      <c r="HP115" s="367"/>
      <c r="HQ115" s="367"/>
      <c r="HR115" s="367"/>
      <c r="HS115" s="367"/>
      <c r="HT115" s="367"/>
      <c r="HU115" s="367"/>
      <c r="HV115" s="367"/>
      <c r="HW115" s="367"/>
      <c r="HX115" s="367"/>
      <c r="HY115" s="367"/>
      <c r="HZ115" s="367"/>
      <c r="IA115" s="367"/>
      <c r="IB115" s="367"/>
      <c r="IC115" s="367"/>
      <c r="ID115" s="367"/>
      <c r="IE115" s="367"/>
      <c r="IF115" s="367"/>
      <c r="IG115" s="367"/>
      <c r="IH115" s="367"/>
      <c r="II115" s="367"/>
      <c r="IJ115" s="367"/>
      <c r="IK115" s="367"/>
      <c r="IL115" s="367"/>
      <c r="IM115" s="367"/>
      <c r="IN115" s="367"/>
      <c r="IO115" s="367"/>
      <c r="IP115" s="367"/>
      <c r="IQ115" s="367"/>
      <c r="IR115" s="367"/>
      <c r="IS115" s="367"/>
      <c r="IT115" s="367"/>
      <c r="IU115" s="367"/>
      <c r="IV115" s="367"/>
      <c r="IW115" s="367"/>
      <c r="IX115" s="367"/>
      <c r="IY115" s="367"/>
      <c r="IZ115" s="367"/>
      <c r="JA115" s="367"/>
      <c r="JB115" s="367"/>
      <c r="JC115" s="367"/>
      <c r="JD115" s="367"/>
      <c r="JE115" s="367"/>
      <c r="JF115" s="367"/>
      <c r="JG115" s="367"/>
      <c r="JH115" s="367"/>
      <c r="JI115" s="367"/>
      <c r="JJ115" s="367"/>
      <c r="JK115" s="367"/>
      <c r="JL115" s="367"/>
      <c r="JM115" s="367"/>
      <c r="JN115" s="367"/>
      <c r="JO115" s="367"/>
      <c r="JP115" s="367"/>
      <c r="JQ115" s="367"/>
      <c r="JR115" s="367"/>
      <c r="JS115" s="367"/>
      <c r="JT115" s="367"/>
      <c r="JU115" s="367"/>
      <c r="JV115" s="367"/>
      <c r="JW115" s="367"/>
      <c r="JX115" s="367"/>
      <c r="JY115" s="367"/>
      <c r="JZ115" s="367"/>
      <c r="KA115" s="367"/>
      <c r="KB115" s="367"/>
      <c r="KC115" s="367"/>
      <c r="KD115" s="367"/>
      <c r="KE115" s="367"/>
      <c r="KF115" s="367"/>
      <c r="KG115" s="367"/>
      <c r="KH115" s="367"/>
      <c r="KI115" s="367"/>
      <c r="KJ115" s="367"/>
      <c r="KK115" s="367"/>
      <c r="KL115" s="367"/>
      <c r="KM115" s="367"/>
      <c r="KN115" s="367"/>
      <c r="KO115" s="367"/>
      <c r="KP115" s="367"/>
      <c r="KQ115" s="367"/>
      <c r="KR115" s="367"/>
      <c r="KS115" s="367"/>
      <c r="KT115" s="367"/>
      <c r="KU115" s="367"/>
      <c r="KV115" s="367"/>
      <c r="KW115" s="367"/>
      <c r="KX115" s="367"/>
      <c r="KY115" s="367"/>
      <c r="KZ115" s="367"/>
      <c r="LA115" s="367"/>
      <c r="LB115" s="367"/>
      <c r="LC115" s="367"/>
      <c r="LD115" s="367"/>
      <c r="LE115" s="367"/>
      <c r="LF115" s="367"/>
      <c r="LG115" s="367"/>
      <c r="LH115" s="367"/>
      <c r="LI115" s="367"/>
      <c r="LJ115" s="367"/>
      <c r="LK115" s="367"/>
      <c r="LL115" s="367"/>
      <c r="LM115" s="367"/>
      <c r="LN115" s="367"/>
      <c r="LO115" s="367"/>
      <c r="LP115" s="367"/>
      <c r="LQ115" s="367"/>
      <c r="LR115" s="367"/>
      <c r="LS115" s="367"/>
      <c r="LT115" s="367"/>
      <c r="LU115" s="367"/>
      <c r="LV115" s="367"/>
      <c r="LW115" s="367"/>
      <c r="LX115" s="367"/>
      <c r="LY115" s="367"/>
      <c r="LZ115" s="367"/>
      <c r="MA115" s="367"/>
      <c r="MB115" s="367"/>
      <c r="MC115" s="367"/>
      <c r="MD115" s="367"/>
      <c r="ME115" s="367"/>
      <c r="MF115" s="367"/>
      <c r="MG115" s="367"/>
      <c r="MH115" s="367"/>
      <c r="MI115" s="367"/>
      <c r="MJ115" s="367"/>
      <c r="MK115" s="367"/>
      <c r="ML115" s="367"/>
      <c r="MM115" s="367"/>
      <c r="MN115" s="367"/>
      <c r="MO115" s="367"/>
      <c r="MP115" s="367"/>
      <c r="MQ115" s="367"/>
      <c r="MR115" s="367"/>
      <c r="MS115" s="367"/>
      <c r="MT115" s="367"/>
      <c r="MU115" s="367"/>
      <c r="MV115" s="367"/>
      <c r="MW115" s="367"/>
      <c r="MX115" s="367"/>
      <c r="MY115" s="367"/>
      <c r="MZ115" s="367"/>
      <c r="NA115" s="367"/>
      <c r="NB115" s="367"/>
      <c r="NC115" s="367"/>
      <c r="ND115" s="367"/>
      <c r="NE115" s="367"/>
      <c r="NF115" s="367"/>
      <c r="NG115" s="367"/>
      <c r="NH115" s="367"/>
      <c r="NI115" s="367"/>
      <c r="NJ115" s="367"/>
      <c r="NK115" s="367"/>
      <c r="NL115" s="367"/>
      <c r="NM115" s="367"/>
      <c r="NN115" s="367"/>
      <c r="NO115" s="367"/>
      <c r="NP115" s="367"/>
      <c r="NQ115" s="367"/>
      <c r="NR115" s="367"/>
      <c r="NS115" s="367"/>
      <c r="NT115" s="367"/>
      <c r="NU115" s="367"/>
      <c r="NV115" s="367"/>
      <c r="NW115" s="367"/>
      <c r="NX115" s="367"/>
      <c r="NY115" s="367"/>
      <c r="NZ115" s="367"/>
      <c r="OA115" s="367"/>
      <c r="OB115" s="367"/>
      <c r="OC115" s="367"/>
      <c r="OD115" s="367"/>
      <c r="OE115" s="367"/>
      <c r="OF115" s="367"/>
      <c r="OG115" s="367"/>
      <c r="OH115" s="367"/>
      <c r="OI115" s="367"/>
      <c r="OJ115" s="367"/>
      <c r="OK115" s="367"/>
      <c r="OL115" s="367"/>
      <c r="OM115" s="367"/>
      <c r="ON115" s="367"/>
      <c r="OO115" s="367"/>
      <c r="OP115" s="367"/>
      <c r="OQ115" s="367"/>
      <c r="OR115" s="367"/>
      <c r="OS115" s="367"/>
      <c r="OT115" s="367"/>
      <c r="OU115" s="367"/>
      <c r="OV115" s="367"/>
      <c r="OW115" s="367"/>
      <c r="OX115" s="367"/>
      <c r="OY115" s="367"/>
      <c r="OZ115" s="367"/>
      <c r="PA115" s="367"/>
      <c r="PB115" s="367"/>
      <c r="PC115" s="367"/>
      <c r="PD115" s="367"/>
      <c r="PE115" s="367"/>
      <c r="PF115" s="367"/>
      <c r="PG115" s="367"/>
      <c r="PH115" s="367"/>
      <c r="PI115" s="367"/>
      <c r="PJ115" s="367"/>
      <c r="PK115" s="367"/>
      <c r="PL115" s="367"/>
      <c r="PM115" s="367"/>
      <c r="PN115" s="367"/>
      <c r="PO115" s="367"/>
      <c r="PP115" s="367"/>
      <c r="PQ115" s="367"/>
      <c r="PR115" s="367"/>
      <c r="PS115" s="367"/>
      <c r="PT115" s="367"/>
      <c r="PU115" s="367"/>
      <c r="PV115" s="367"/>
      <c r="PW115" s="367"/>
      <c r="PX115" s="367"/>
      <c r="PY115" s="367"/>
      <c r="PZ115" s="367"/>
      <c r="QA115" s="367"/>
      <c r="QB115" s="367"/>
      <c r="QC115" s="367"/>
      <c r="QD115" s="367"/>
      <c r="QE115" s="367"/>
      <c r="QF115" s="367"/>
      <c r="QG115" s="367"/>
      <c r="QH115" s="367"/>
      <c r="QI115" s="367"/>
      <c r="QJ115" s="367"/>
      <c r="QK115" s="367"/>
      <c r="QL115" s="367"/>
      <c r="QM115" s="367"/>
      <c r="QN115" s="367"/>
      <c r="QO115" s="367"/>
      <c r="QP115" s="367"/>
      <c r="QQ115" s="367"/>
      <c r="QR115" s="367"/>
      <c r="QS115" s="367"/>
      <c r="QT115" s="367"/>
      <c r="QU115" s="367"/>
      <c r="QV115" s="367"/>
      <c r="QW115" s="367"/>
      <c r="QX115" s="367"/>
      <c r="QY115" s="367"/>
      <c r="QZ115" s="367"/>
      <c r="RA115" s="367"/>
      <c r="RB115" s="367"/>
      <c r="RC115" s="367"/>
      <c r="RD115" s="367"/>
      <c r="RE115" s="367"/>
      <c r="RF115" s="367"/>
      <c r="RG115" s="367"/>
      <c r="RH115" s="367"/>
      <c r="RI115" s="367"/>
      <c r="RJ115" s="367"/>
      <c r="RK115" s="367"/>
      <c r="RL115" s="367"/>
      <c r="RM115" s="367"/>
      <c r="RN115" s="367"/>
      <c r="RO115" s="367"/>
      <c r="RP115" s="367"/>
      <c r="RQ115" s="367"/>
      <c r="RR115" s="367"/>
      <c r="RS115" s="367"/>
      <c r="RT115" s="367"/>
      <c r="RU115" s="367"/>
      <c r="RV115" s="367"/>
      <c r="RW115" s="367"/>
      <c r="RX115" s="367"/>
      <c r="RY115" s="367"/>
      <c r="RZ115" s="367"/>
      <c r="SA115" s="367"/>
      <c r="SB115" s="367"/>
      <c r="SC115" s="367"/>
      <c r="SD115" s="367"/>
      <c r="SE115" s="367"/>
      <c r="SF115" s="367"/>
      <c r="SG115" s="367"/>
      <c r="SH115" s="367"/>
      <c r="SI115" s="367"/>
      <c r="SJ115" s="367"/>
      <c r="SK115" s="367"/>
      <c r="SL115" s="367"/>
      <c r="SM115" s="367"/>
      <c r="SN115" s="367"/>
      <c r="SO115" s="367"/>
      <c r="SP115" s="367"/>
      <c r="SQ115" s="367"/>
      <c r="SR115" s="367"/>
      <c r="SS115" s="367"/>
      <c r="ST115" s="367"/>
      <c r="SU115" s="367"/>
      <c r="SV115" s="367"/>
      <c r="SW115" s="367"/>
      <c r="SX115" s="367"/>
      <c r="SY115" s="367"/>
      <c r="SZ115" s="367"/>
      <c r="TA115" s="367"/>
      <c r="TB115" s="367"/>
      <c r="TC115" s="367"/>
      <c r="TD115" s="367"/>
      <c r="TE115" s="367"/>
      <c r="TF115" s="367"/>
      <c r="TG115" s="367"/>
      <c r="TH115" s="367"/>
      <c r="TI115" s="367"/>
      <c r="TJ115" s="367"/>
      <c r="TK115" s="367"/>
      <c r="TL115" s="367"/>
      <c r="TM115" s="367"/>
      <c r="TN115" s="367"/>
      <c r="TO115" s="367"/>
      <c r="TP115" s="367"/>
      <c r="TQ115" s="367"/>
      <c r="TR115" s="367"/>
      <c r="TS115" s="367"/>
      <c r="TT115" s="367"/>
      <c r="TU115" s="367"/>
      <c r="TV115" s="367"/>
      <c r="TW115" s="367"/>
      <c r="TX115" s="367"/>
      <c r="TY115" s="367"/>
      <c r="TZ115" s="367"/>
      <c r="UA115" s="367"/>
      <c r="UB115" s="367"/>
      <c r="UC115" s="367"/>
      <c r="UD115" s="367"/>
      <c r="UE115" s="367"/>
      <c r="UF115" s="367"/>
      <c r="UG115" s="367"/>
      <c r="UH115" s="367"/>
      <c r="UI115" s="367"/>
      <c r="UJ115" s="367"/>
      <c r="UK115" s="367"/>
      <c r="UL115" s="367"/>
      <c r="UM115" s="367"/>
      <c r="UN115" s="367"/>
      <c r="UO115" s="367"/>
      <c r="UP115" s="367"/>
      <c r="UQ115" s="367"/>
      <c r="UR115" s="367"/>
      <c r="US115" s="367"/>
      <c r="UT115" s="367"/>
      <c r="UU115" s="367"/>
      <c r="UV115" s="367"/>
      <c r="UW115" s="367"/>
      <c r="UX115" s="367"/>
      <c r="UY115" s="367"/>
      <c r="UZ115" s="367"/>
      <c r="VA115" s="367"/>
      <c r="VB115" s="367"/>
      <c r="VC115" s="367"/>
      <c r="VD115" s="367"/>
      <c r="VE115" s="367"/>
      <c r="VF115" s="367"/>
      <c r="VG115" s="367"/>
      <c r="VH115" s="367"/>
      <c r="VI115" s="367"/>
      <c r="VJ115" s="367"/>
      <c r="VK115" s="367"/>
      <c r="VL115" s="367"/>
      <c r="VM115" s="367"/>
      <c r="VN115" s="367"/>
      <c r="VO115" s="367"/>
      <c r="VP115" s="367"/>
      <c r="VQ115" s="367"/>
      <c r="VR115" s="367"/>
      <c r="VS115" s="367"/>
      <c r="VT115" s="367"/>
      <c r="VU115" s="367"/>
      <c r="VV115" s="367"/>
      <c r="VW115" s="367"/>
      <c r="VX115" s="367"/>
      <c r="VY115" s="367"/>
      <c r="VZ115" s="367"/>
      <c r="WA115" s="367"/>
      <c r="WB115" s="367"/>
      <c r="WC115" s="367"/>
      <c r="WD115" s="367"/>
      <c r="WE115" s="367"/>
      <c r="WF115" s="367"/>
      <c r="WG115" s="367"/>
      <c r="WH115" s="367"/>
      <c r="WI115" s="367"/>
      <c r="WJ115" s="367"/>
      <c r="WK115" s="367"/>
      <c r="WL115" s="367"/>
      <c r="WM115" s="367"/>
      <c r="WN115" s="367"/>
      <c r="WO115" s="367"/>
      <c r="WP115" s="367"/>
      <c r="WQ115" s="367"/>
      <c r="WR115" s="367"/>
      <c r="WS115" s="367"/>
      <c r="WT115" s="367"/>
      <c r="WU115" s="367"/>
      <c r="WV115" s="367"/>
      <c r="WW115" s="367"/>
      <c r="WX115" s="367"/>
      <c r="WY115" s="367"/>
      <c r="WZ115" s="367"/>
      <c r="XA115" s="367"/>
      <c r="XB115" s="367"/>
      <c r="XC115" s="367"/>
      <c r="XD115" s="367"/>
      <c r="XE115" s="367"/>
      <c r="XF115" s="367"/>
      <c r="XG115" s="367"/>
      <c r="XH115" s="367"/>
      <c r="XI115" s="367"/>
      <c r="XJ115" s="367"/>
      <c r="XK115" s="367"/>
      <c r="XL115" s="367"/>
      <c r="XM115" s="367"/>
      <c r="XN115" s="367"/>
      <c r="XO115" s="367"/>
      <c r="XP115" s="367"/>
      <c r="XQ115" s="367"/>
      <c r="XR115" s="367"/>
      <c r="XS115" s="367"/>
      <c r="XT115" s="367"/>
      <c r="XU115" s="367"/>
      <c r="XV115" s="367"/>
      <c r="XW115" s="367"/>
      <c r="XX115" s="367"/>
      <c r="XY115" s="367"/>
      <c r="XZ115" s="367"/>
      <c r="YA115" s="367"/>
      <c r="YB115" s="367"/>
      <c r="YC115" s="367"/>
      <c r="YD115" s="367"/>
      <c r="YE115" s="367"/>
      <c r="YF115" s="367"/>
      <c r="YG115" s="367"/>
      <c r="YH115" s="367"/>
      <c r="YI115" s="367"/>
      <c r="YJ115" s="367"/>
      <c r="YK115" s="367"/>
      <c r="YL115" s="367"/>
      <c r="YM115" s="367"/>
      <c r="YN115" s="367"/>
      <c r="YO115" s="367"/>
      <c r="YP115" s="367"/>
      <c r="YQ115" s="367"/>
      <c r="YR115" s="367"/>
      <c r="YS115" s="367"/>
      <c r="YT115" s="367"/>
      <c r="YU115" s="367"/>
      <c r="YV115" s="367"/>
      <c r="YW115" s="367"/>
      <c r="YX115" s="367"/>
      <c r="YY115" s="367"/>
      <c r="YZ115" s="367"/>
      <c r="ZA115" s="367"/>
      <c r="ZB115" s="367"/>
      <c r="ZC115" s="367"/>
      <c r="ZD115" s="367"/>
      <c r="ZE115" s="367"/>
      <c r="ZF115" s="367"/>
      <c r="ZG115" s="367"/>
      <c r="ZH115" s="367"/>
      <c r="ZI115" s="367"/>
      <c r="ZJ115" s="367"/>
      <c r="ZK115" s="367"/>
      <c r="ZL115" s="367"/>
      <c r="ZM115" s="367"/>
      <c r="ZN115" s="367"/>
      <c r="ZO115" s="367"/>
      <c r="ZP115" s="367"/>
      <c r="ZQ115" s="367"/>
      <c r="ZR115" s="367"/>
      <c r="ZS115" s="367"/>
      <c r="ZT115" s="367"/>
      <c r="ZU115" s="367"/>
      <c r="ZV115" s="367"/>
      <c r="ZW115" s="367"/>
      <c r="ZX115" s="367"/>
      <c r="ZY115" s="367"/>
      <c r="ZZ115" s="367"/>
      <c r="AAA115" s="367"/>
      <c r="AAB115" s="367"/>
      <c r="AAC115" s="367"/>
      <c r="AAD115" s="367"/>
      <c r="AAE115" s="367"/>
      <c r="AAF115" s="367"/>
      <c r="AAG115" s="367"/>
      <c r="AAH115" s="367"/>
      <c r="AAI115" s="367"/>
      <c r="AAJ115" s="367"/>
      <c r="AAK115" s="367"/>
      <c r="AAL115" s="367"/>
      <c r="AAM115" s="367"/>
      <c r="AAN115" s="367"/>
      <c r="AAO115" s="367"/>
      <c r="AAP115" s="367"/>
      <c r="AAQ115" s="367"/>
      <c r="AAR115" s="367"/>
      <c r="AAS115" s="367"/>
      <c r="AAT115" s="367"/>
      <c r="AAU115" s="367"/>
      <c r="AAV115" s="367"/>
      <c r="AAW115" s="367"/>
      <c r="AAX115" s="367"/>
      <c r="AAY115" s="367"/>
      <c r="AAZ115" s="367"/>
      <c r="ABA115" s="367"/>
      <c r="ABB115" s="367"/>
      <c r="ABC115" s="367"/>
      <c r="ABD115" s="367"/>
      <c r="ABE115" s="367"/>
      <c r="ABF115" s="367"/>
      <c r="ABG115" s="367"/>
      <c r="ABH115" s="367"/>
      <c r="ABI115" s="367"/>
      <c r="ABJ115" s="367"/>
      <c r="ABK115" s="367"/>
      <c r="ABL115" s="367"/>
      <c r="ABM115" s="367"/>
      <c r="ABN115" s="367"/>
      <c r="ABO115" s="367"/>
      <c r="ABP115" s="367"/>
      <c r="ABQ115" s="367"/>
      <c r="ABR115" s="367"/>
      <c r="ABS115" s="367"/>
      <c r="ABT115" s="367"/>
      <c r="ABU115" s="367"/>
      <c r="ABV115" s="367"/>
      <c r="ABW115" s="367"/>
      <c r="ABX115" s="367"/>
      <c r="ABY115" s="367"/>
      <c r="ABZ115" s="367"/>
      <c r="ACA115" s="367"/>
      <c r="ACB115" s="367"/>
      <c r="ACC115" s="367"/>
      <c r="ACD115" s="367"/>
      <c r="ACE115" s="367"/>
      <c r="ACF115" s="367"/>
      <c r="ACG115" s="367"/>
      <c r="ACH115" s="367"/>
      <c r="ACI115" s="367"/>
      <c r="ACJ115" s="367"/>
      <c r="ACK115" s="367"/>
      <c r="ACL115" s="367"/>
      <c r="ACM115" s="367"/>
      <c r="ACN115" s="367"/>
      <c r="ACO115" s="367"/>
      <c r="ACP115" s="367"/>
      <c r="ACQ115" s="367"/>
      <c r="ACR115" s="367"/>
      <c r="ACS115" s="367"/>
      <c r="ACT115" s="367"/>
      <c r="ACU115" s="367"/>
      <c r="ACV115" s="367"/>
      <c r="ACW115" s="367"/>
      <c r="ACX115" s="367"/>
      <c r="ACY115" s="367"/>
      <c r="ACZ115" s="367"/>
      <c r="ADA115" s="367"/>
      <c r="ADB115" s="367"/>
      <c r="ADC115" s="367"/>
      <c r="ADD115" s="367"/>
      <c r="ADE115" s="367"/>
      <c r="ADF115" s="367"/>
      <c r="ADG115" s="367"/>
      <c r="ADH115" s="367"/>
      <c r="ADI115" s="367"/>
      <c r="ADJ115" s="367"/>
      <c r="ADK115" s="367"/>
      <c r="ADL115" s="367"/>
      <c r="ADM115" s="367"/>
      <c r="ADN115" s="367"/>
      <c r="ADO115" s="367"/>
      <c r="ADP115" s="367"/>
      <c r="ADQ115" s="367"/>
      <c r="ADR115" s="367"/>
      <c r="ADS115" s="367"/>
      <c r="ADT115" s="367"/>
      <c r="ADU115" s="367"/>
      <c r="ADV115" s="367"/>
      <c r="ADW115" s="367"/>
      <c r="ADX115" s="367"/>
      <c r="ADY115" s="367"/>
      <c r="ADZ115" s="367"/>
      <c r="AEA115" s="367"/>
      <c r="AEB115" s="367"/>
      <c r="AEC115" s="367"/>
      <c r="AED115" s="367"/>
      <c r="AEE115" s="367"/>
      <c r="AEF115" s="367"/>
      <c r="AEG115" s="367"/>
      <c r="AEH115" s="367"/>
      <c r="AEI115" s="367"/>
      <c r="AEJ115" s="367"/>
      <c r="AEK115" s="367"/>
      <c r="AEL115" s="367"/>
      <c r="AEM115" s="367"/>
      <c r="AEN115" s="367"/>
      <c r="AEO115" s="367"/>
      <c r="AEP115" s="367"/>
      <c r="AEQ115" s="367"/>
      <c r="AER115" s="367"/>
      <c r="AES115" s="367"/>
      <c r="AET115" s="367"/>
      <c r="AEU115" s="367"/>
      <c r="AEV115" s="367"/>
      <c r="AEW115" s="367"/>
      <c r="AEX115" s="367"/>
      <c r="AEY115" s="367"/>
      <c r="AEZ115" s="367"/>
      <c r="AFA115" s="367"/>
      <c r="AFB115" s="367"/>
      <c r="AFC115" s="367"/>
      <c r="AFD115" s="367"/>
      <c r="AFE115" s="367"/>
      <c r="AFF115" s="367"/>
      <c r="AFG115" s="367"/>
      <c r="AFH115" s="367"/>
      <c r="AFI115" s="367"/>
      <c r="AFJ115" s="367"/>
      <c r="AFK115" s="367"/>
      <c r="AFL115" s="367"/>
      <c r="AFM115" s="367"/>
      <c r="AFN115" s="367"/>
      <c r="AFO115" s="367"/>
      <c r="AFP115" s="367"/>
      <c r="AFQ115" s="367"/>
      <c r="AFR115" s="367"/>
      <c r="AFS115" s="367"/>
      <c r="AFT115" s="367"/>
      <c r="AFU115" s="367"/>
      <c r="AFV115" s="367"/>
      <c r="AFW115" s="367"/>
      <c r="AFX115" s="367"/>
      <c r="AFY115" s="367"/>
      <c r="AFZ115" s="367"/>
      <c r="AGA115" s="367"/>
      <c r="AGB115" s="367"/>
      <c r="AGC115" s="367"/>
      <c r="AGD115" s="367"/>
      <c r="AGE115" s="367"/>
      <c r="AGF115" s="367"/>
      <c r="AGG115" s="367"/>
      <c r="AGH115" s="367"/>
      <c r="AGI115" s="367"/>
      <c r="AGJ115" s="367"/>
      <c r="AGK115" s="367"/>
      <c r="AGL115" s="367"/>
      <c r="AGM115" s="367"/>
      <c r="AGN115" s="367"/>
      <c r="AGO115" s="367"/>
      <c r="AGP115" s="367"/>
      <c r="AGQ115" s="367"/>
      <c r="AGR115" s="367"/>
      <c r="AGS115" s="367"/>
      <c r="AGT115" s="367"/>
      <c r="AGU115" s="367"/>
      <c r="AGV115" s="367"/>
      <c r="AGW115" s="367"/>
      <c r="AGX115" s="367"/>
      <c r="AGY115" s="367"/>
      <c r="AGZ115" s="367"/>
      <c r="AHA115" s="367"/>
      <c r="AHB115" s="367"/>
      <c r="AHC115" s="367"/>
      <c r="AHD115" s="367"/>
      <c r="AHE115" s="367"/>
      <c r="AHF115" s="367"/>
      <c r="AHG115" s="367"/>
      <c r="AHH115" s="367"/>
      <c r="AHI115" s="367"/>
      <c r="AHJ115" s="367"/>
      <c r="AHK115" s="367"/>
      <c r="AHL115" s="367"/>
      <c r="AHM115" s="367"/>
      <c r="AHN115" s="367"/>
      <c r="AHO115" s="367"/>
      <c r="AHP115" s="367"/>
      <c r="AHQ115" s="367"/>
      <c r="AHR115" s="367"/>
      <c r="AHS115" s="367"/>
      <c r="AHT115" s="367"/>
      <c r="AHU115" s="367"/>
      <c r="AHV115" s="367"/>
      <c r="AHW115" s="367"/>
      <c r="AHX115" s="367"/>
      <c r="AHY115" s="367"/>
      <c r="AHZ115" s="367"/>
      <c r="AIA115" s="367"/>
      <c r="AIB115" s="367"/>
      <c r="AIC115" s="367"/>
      <c r="AID115" s="367"/>
      <c r="AIE115" s="367"/>
      <c r="AIF115" s="367"/>
      <c r="AIG115" s="367"/>
      <c r="AIH115" s="367"/>
      <c r="AII115" s="367"/>
      <c r="AIJ115" s="367"/>
      <c r="AIK115" s="367"/>
      <c r="AIL115" s="367"/>
      <c r="AIM115" s="367"/>
      <c r="AIN115" s="367"/>
      <c r="AIO115" s="367"/>
      <c r="AIP115" s="367"/>
      <c r="AIQ115" s="367"/>
      <c r="AIR115" s="367"/>
      <c r="AIS115" s="367"/>
      <c r="AIT115" s="367"/>
      <c r="AIU115" s="367"/>
      <c r="AIV115" s="367"/>
      <c r="AIW115" s="367"/>
      <c r="AIX115" s="367"/>
      <c r="AIY115" s="367"/>
      <c r="AIZ115" s="367"/>
      <c r="AJA115" s="367"/>
      <c r="AJB115" s="367"/>
      <c r="AJC115" s="367"/>
      <c r="AJD115" s="367"/>
      <c r="AJE115" s="367"/>
      <c r="AJF115" s="367"/>
      <c r="AJG115" s="367"/>
      <c r="AJH115" s="367"/>
      <c r="AJI115" s="367"/>
      <c r="AJJ115" s="367"/>
      <c r="AJK115" s="367"/>
      <c r="AJL115" s="367"/>
      <c r="AJM115" s="367"/>
      <c r="AJN115" s="367"/>
      <c r="AJO115" s="367"/>
      <c r="AJP115" s="367"/>
      <c r="AJQ115" s="367"/>
      <c r="AJR115" s="367"/>
      <c r="AJS115" s="367"/>
      <c r="AJT115" s="367"/>
      <c r="AJU115" s="367"/>
      <c r="AJV115" s="367"/>
      <c r="AJW115" s="367"/>
      <c r="AJX115" s="367"/>
      <c r="AJY115" s="367"/>
      <c r="AJZ115" s="367"/>
      <c r="AKA115" s="367"/>
      <c r="AKB115" s="367"/>
      <c r="AKC115" s="367"/>
      <c r="AKD115" s="367"/>
      <c r="AKE115" s="367"/>
      <c r="AKF115" s="367"/>
      <c r="AKG115" s="367"/>
      <c r="AKH115" s="367"/>
      <c r="AKI115" s="367"/>
      <c r="AKJ115" s="367"/>
      <c r="AKK115" s="367"/>
      <c r="AKL115" s="367"/>
      <c r="AKM115" s="367"/>
      <c r="AKN115" s="367"/>
      <c r="AKO115" s="367"/>
      <c r="AKP115" s="367"/>
      <c r="AKQ115" s="367"/>
      <c r="AKR115" s="367"/>
      <c r="AKS115" s="367"/>
      <c r="AKT115" s="367"/>
      <c r="AKU115" s="367"/>
      <c r="AKV115" s="367"/>
      <c r="AKW115" s="367"/>
      <c r="AKX115" s="367"/>
      <c r="AKY115" s="367"/>
      <c r="AKZ115" s="367"/>
      <c r="ALA115" s="367"/>
      <c r="ALB115" s="367"/>
      <c r="ALC115" s="367"/>
      <c r="ALD115" s="367"/>
      <c r="ALE115" s="367"/>
      <c r="ALF115" s="367"/>
      <c r="ALG115" s="367"/>
      <c r="ALH115" s="367"/>
      <c r="ALI115" s="367"/>
      <c r="ALJ115" s="367"/>
      <c r="ALK115" s="367"/>
      <c r="ALL115" s="367"/>
      <c r="ALM115" s="367"/>
      <c r="ALN115" s="367"/>
      <c r="ALO115" s="367"/>
      <c r="ALP115" s="367"/>
      <c r="ALQ115" s="367"/>
      <c r="ALR115" s="367"/>
      <c r="ALS115" s="367"/>
      <c r="ALT115" s="367"/>
      <c r="ALU115" s="367"/>
      <c r="ALV115" s="367"/>
      <c r="ALW115" s="367"/>
      <c r="ALX115" s="367"/>
      <c r="ALY115" s="367"/>
      <c r="ALZ115" s="367"/>
      <c r="AMA115" s="367"/>
      <c r="AMB115" s="367"/>
      <c r="AMC115" s="367"/>
      <c r="AMD115" s="367"/>
      <c r="AME115" s="367"/>
      <c r="AMF115" s="367"/>
      <c r="AMG115" s="367"/>
      <c r="AMH115" s="367"/>
      <c r="AMI115" s="367"/>
      <c r="AMJ115" s="367"/>
      <c r="AMK115" s="367"/>
      <c r="AML115" s="367"/>
      <c r="AMM115" s="367"/>
      <c r="AMN115" s="367"/>
      <c r="AMO115" s="367"/>
      <c r="AMP115" s="367"/>
      <c r="AMQ115" s="367"/>
      <c r="AMR115" s="367"/>
      <c r="AMS115" s="367"/>
      <c r="AMT115" s="367"/>
      <c r="AMU115" s="367"/>
      <c r="AMV115" s="367"/>
      <c r="AMW115" s="367"/>
      <c r="AMX115" s="367"/>
      <c r="AMY115" s="367"/>
      <c r="AMZ115" s="367"/>
      <c r="ANA115" s="367"/>
      <c r="ANB115" s="367"/>
      <c r="ANC115" s="367"/>
      <c r="AND115" s="367"/>
      <c r="ANE115" s="367"/>
      <c r="ANF115" s="367"/>
      <c r="ANG115" s="367"/>
      <c r="ANH115" s="367"/>
      <c r="ANI115" s="367"/>
      <c r="ANJ115" s="367"/>
      <c r="ANK115" s="367"/>
      <c r="ANL115" s="367"/>
      <c r="ANM115" s="367"/>
      <c r="ANN115" s="367"/>
      <c r="ANO115" s="367"/>
      <c r="ANP115" s="367"/>
      <c r="ANQ115" s="367"/>
      <c r="ANR115" s="367"/>
      <c r="ANS115" s="367"/>
      <c r="ANT115" s="367"/>
      <c r="ANU115" s="367"/>
      <c r="ANV115" s="367"/>
      <c r="ANW115" s="367"/>
      <c r="ANX115" s="367"/>
      <c r="ANY115" s="367"/>
      <c r="ANZ115" s="367"/>
      <c r="AOA115" s="367"/>
      <c r="AOB115" s="367"/>
      <c r="AOC115" s="367"/>
      <c r="AOD115" s="367"/>
      <c r="AOE115" s="367"/>
      <c r="AOF115" s="367"/>
      <c r="AOG115" s="367"/>
      <c r="AOH115" s="367"/>
      <c r="AOI115" s="367"/>
      <c r="AOJ115" s="367"/>
      <c r="AOK115" s="367"/>
      <c r="AOL115" s="367"/>
      <c r="AOM115" s="367"/>
      <c r="AON115" s="367"/>
      <c r="AOO115" s="367"/>
      <c r="AOP115" s="367"/>
      <c r="AOQ115" s="367"/>
      <c r="AOR115" s="367"/>
      <c r="AOS115" s="367"/>
      <c r="AOT115" s="367"/>
      <c r="AOU115" s="367"/>
      <c r="AOV115" s="367"/>
      <c r="AOW115" s="367"/>
      <c r="AOX115" s="367"/>
      <c r="AOY115" s="367"/>
      <c r="AOZ115" s="367"/>
      <c r="APA115" s="367"/>
      <c r="APB115" s="367"/>
      <c r="APC115" s="367"/>
      <c r="APD115" s="367"/>
      <c r="APE115" s="367"/>
      <c r="APF115" s="367"/>
      <c r="APG115" s="367"/>
      <c r="APH115" s="367"/>
      <c r="API115" s="367"/>
      <c r="APJ115" s="367"/>
      <c r="APK115" s="367"/>
      <c r="APL115" s="367"/>
      <c r="APM115" s="367"/>
      <c r="APN115" s="367"/>
      <c r="APO115" s="367"/>
      <c r="APP115" s="367"/>
      <c r="APQ115" s="367"/>
      <c r="APR115" s="367"/>
      <c r="APS115" s="367"/>
      <c r="APT115" s="367"/>
      <c r="APU115" s="367"/>
      <c r="APV115" s="367"/>
      <c r="APW115" s="367"/>
      <c r="APX115" s="367"/>
      <c r="APY115" s="367"/>
      <c r="APZ115" s="367"/>
      <c r="AQA115" s="367"/>
      <c r="AQB115" s="367"/>
      <c r="AQC115" s="367"/>
      <c r="AQD115" s="367"/>
      <c r="AQE115" s="367"/>
      <c r="AQF115" s="367"/>
      <c r="AQG115" s="367"/>
      <c r="AQH115" s="367"/>
      <c r="AQI115" s="367"/>
      <c r="AQJ115" s="367"/>
      <c r="AQK115" s="367"/>
      <c r="AQL115" s="367"/>
      <c r="AQM115" s="367"/>
      <c r="AQN115" s="367"/>
      <c r="AQO115" s="367"/>
      <c r="AQP115" s="367"/>
      <c r="AQQ115" s="367"/>
      <c r="AQR115" s="367"/>
      <c r="AQS115" s="367"/>
      <c r="AQT115" s="367"/>
      <c r="AQU115" s="367"/>
      <c r="AQV115" s="367"/>
      <c r="AQW115" s="367"/>
      <c r="AQX115" s="367"/>
      <c r="AQY115" s="367"/>
      <c r="AQZ115" s="367"/>
      <c r="ARA115" s="367"/>
      <c r="ARB115" s="367"/>
      <c r="ARC115" s="367"/>
      <c r="ARD115" s="367"/>
      <c r="ARE115" s="367"/>
      <c r="ARF115" s="367"/>
      <c r="ARG115" s="367"/>
      <c r="ARH115" s="367"/>
      <c r="ARI115" s="367"/>
      <c r="ARJ115" s="367"/>
      <c r="ARK115" s="367"/>
      <c r="ARL115" s="367"/>
      <c r="ARM115" s="367"/>
      <c r="ARN115" s="367"/>
      <c r="ARO115" s="367"/>
      <c r="ARP115" s="367"/>
      <c r="ARQ115" s="367"/>
      <c r="ARR115" s="367"/>
      <c r="ARS115" s="367"/>
      <c r="ART115" s="367"/>
      <c r="ARU115" s="367"/>
      <c r="ARV115" s="367"/>
      <c r="ARW115" s="367"/>
      <c r="ARX115" s="367"/>
      <c r="ARY115" s="367"/>
      <c r="ARZ115" s="367"/>
      <c r="ASA115" s="367"/>
      <c r="ASB115" s="367"/>
      <c r="ASC115" s="367"/>
      <c r="ASD115" s="367"/>
      <c r="ASE115" s="367"/>
      <c r="ASF115" s="367"/>
      <c r="ASG115" s="367"/>
      <c r="ASH115" s="367"/>
      <c r="ASI115" s="367"/>
      <c r="ASJ115" s="367"/>
      <c r="ASK115" s="367"/>
      <c r="ASL115" s="367"/>
      <c r="ASM115" s="367"/>
      <c r="ASN115" s="367"/>
      <c r="ASO115" s="367"/>
      <c r="ASP115" s="367"/>
      <c r="ASQ115" s="367"/>
      <c r="ASR115" s="367"/>
      <c r="ASS115" s="367"/>
      <c r="AST115" s="367"/>
      <c r="ASU115" s="367"/>
      <c r="ASV115" s="367"/>
      <c r="ASW115" s="367"/>
      <c r="ASX115" s="367"/>
      <c r="ASY115" s="367"/>
      <c r="ASZ115" s="367"/>
      <c r="ATA115" s="367"/>
      <c r="ATB115" s="367"/>
      <c r="ATC115" s="367"/>
      <c r="ATD115" s="367"/>
    </row>
    <row r="116" spans="1:1200" s="366" customFormat="1">
      <c r="A116" s="363">
        <v>9</v>
      </c>
      <c r="B116" s="363">
        <v>14</v>
      </c>
      <c r="C116" s="364" t="s">
        <v>1562</v>
      </c>
      <c r="D116" s="363">
        <v>2004</v>
      </c>
      <c r="E116" s="365" t="s">
        <v>1461</v>
      </c>
      <c r="F116" s="363" t="s">
        <v>1331</v>
      </c>
      <c r="G116" s="364"/>
      <c r="H116" s="364"/>
      <c r="I116" s="364"/>
      <c r="J116" s="364"/>
      <c r="K116" s="366" t="s">
        <v>1557</v>
      </c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367"/>
      <c r="AF116" s="367"/>
      <c r="AG116" s="367"/>
      <c r="AH116" s="367"/>
      <c r="AI116" s="367"/>
      <c r="AJ116" s="367"/>
      <c r="AK116" s="367"/>
      <c r="AL116" s="367"/>
      <c r="AM116" s="367"/>
      <c r="AN116" s="367"/>
      <c r="AO116" s="367"/>
      <c r="AP116" s="367"/>
      <c r="AQ116" s="367"/>
      <c r="AR116" s="367"/>
      <c r="AS116" s="367"/>
      <c r="AT116" s="367"/>
      <c r="AU116" s="367"/>
      <c r="AV116" s="367"/>
      <c r="AW116" s="367"/>
      <c r="AX116" s="367"/>
      <c r="AY116" s="367"/>
      <c r="AZ116" s="367"/>
      <c r="BA116" s="367"/>
      <c r="BB116" s="367"/>
      <c r="BC116" s="367"/>
      <c r="BD116" s="367"/>
      <c r="BE116" s="367"/>
      <c r="BF116" s="367"/>
      <c r="BG116" s="367"/>
      <c r="BH116" s="367"/>
      <c r="BI116" s="367"/>
      <c r="BJ116" s="367"/>
      <c r="BK116" s="367"/>
      <c r="BL116" s="367"/>
      <c r="BM116" s="367"/>
      <c r="BN116" s="367"/>
      <c r="BO116" s="367"/>
      <c r="BP116" s="367"/>
      <c r="BQ116" s="367"/>
      <c r="BR116" s="367"/>
      <c r="BS116" s="367"/>
      <c r="BT116" s="367"/>
      <c r="BU116" s="367"/>
      <c r="BV116" s="367"/>
      <c r="BW116" s="367"/>
      <c r="BX116" s="367"/>
      <c r="BY116" s="367"/>
      <c r="BZ116" s="367"/>
      <c r="CA116" s="367"/>
      <c r="CB116" s="367"/>
      <c r="CC116" s="367"/>
      <c r="CD116" s="367"/>
      <c r="CE116" s="367"/>
      <c r="CF116" s="367"/>
      <c r="CG116" s="367"/>
      <c r="CH116" s="367"/>
      <c r="CI116" s="367"/>
      <c r="CJ116" s="367"/>
      <c r="CK116" s="367"/>
      <c r="CL116" s="367"/>
      <c r="CM116" s="367"/>
      <c r="CN116" s="367"/>
      <c r="CO116" s="367"/>
      <c r="CP116" s="367"/>
      <c r="CQ116" s="367"/>
      <c r="CR116" s="367"/>
      <c r="CS116" s="367"/>
      <c r="CT116" s="367"/>
      <c r="CU116" s="367"/>
      <c r="CV116" s="367"/>
      <c r="CW116" s="367"/>
      <c r="CX116" s="367"/>
      <c r="CY116" s="367"/>
      <c r="CZ116" s="367"/>
      <c r="DA116" s="367"/>
      <c r="DB116" s="367"/>
      <c r="DC116" s="367"/>
      <c r="DD116" s="367"/>
      <c r="DE116" s="367"/>
      <c r="DF116" s="367"/>
      <c r="DG116" s="367"/>
      <c r="DH116" s="367"/>
      <c r="DI116" s="367"/>
      <c r="DJ116" s="367"/>
      <c r="DK116" s="367"/>
      <c r="DL116" s="367"/>
      <c r="DM116" s="367"/>
      <c r="DN116" s="367"/>
      <c r="DO116" s="367"/>
      <c r="DP116" s="367"/>
      <c r="DQ116" s="367"/>
      <c r="DR116" s="367"/>
      <c r="DS116" s="367"/>
      <c r="DT116" s="367"/>
      <c r="DU116" s="367"/>
      <c r="DV116" s="367"/>
      <c r="DW116" s="367"/>
      <c r="DX116" s="367"/>
      <c r="DY116" s="367"/>
      <c r="DZ116" s="367"/>
      <c r="EA116" s="367"/>
      <c r="EB116" s="367"/>
      <c r="EC116" s="367"/>
      <c r="ED116" s="367"/>
      <c r="EE116" s="367"/>
      <c r="EF116" s="367"/>
      <c r="EG116" s="367"/>
      <c r="EH116" s="367"/>
      <c r="EI116" s="367"/>
      <c r="EJ116" s="367"/>
      <c r="EK116" s="367"/>
      <c r="EL116" s="367"/>
      <c r="EM116" s="367"/>
      <c r="EN116" s="367"/>
      <c r="EO116" s="367"/>
      <c r="EP116" s="367"/>
      <c r="EQ116" s="367"/>
      <c r="ER116" s="367"/>
      <c r="ES116" s="367"/>
      <c r="ET116" s="367"/>
      <c r="EU116" s="367"/>
      <c r="EV116" s="367"/>
      <c r="EW116" s="367"/>
      <c r="EX116" s="367"/>
      <c r="EY116" s="367"/>
      <c r="EZ116" s="367"/>
      <c r="FA116" s="367"/>
      <c r="FB116" s="367"/>
      <c r="FC116" s="367"/>
      <c r="FD116" s="367"/>
      <c r="FE116" s="367"/>
      <c r="FF116" s="367"/>
      <c r="FG116" s="367"/>
      <c r="FH116" s="367"/>
      <c r="FI116" s="367"/>
      <c r="FJ116" s="367"/>
      <c r="FK116" s="367"/>
      <c r="FL116" s="367"/>
      <c r="FM116" s="367"/>
      <c r="FN116" s="367"/>
      <c r="FO116" s="367"/>
      <c r="FP116" s="367"/>
      <c r="FQ116" s="367"/>
      <c r="FR116" s="367"/>
      <c r="FS116" s="367"/>
      <c r="FT116" s="367"/>
      <c r="FU116" s="367"/>
      <c r="FV116" s="367"/>
      <c r="FW116" s="367"/>
      <c r="FX116" s="367"/>
      <c r="FY116" s="367"/>
      <c r="FZ116" s="367"/>
      <c r="GA116" s="367"/>
      <c r="GB116" s="367"/>
      <c r="GC116" s="367"/>
      <c r="GD116" s="367"/>
      <c r="GE116" s="367"/>
      <c r="GF116" s="367"/>
      <c r="GG116" s="367"/>
      <c r="GH116" s="367"/>
      <c r="GI116" s="367"/>
      <c r="GJ116" s="367"/>
      <c r="GK116" s="367"/>
      <c r="GL116" s="367"/>
      <c r="GM116" s="367"/>
      <c r="GN116" s="367"/>
      <c r="GO116" s="367"/>
      <c r="GP116" s="367"/>
      <c r="GQ116" s="367"/>
      <c r="GR116" s="367"/>
      <c r="GS116" s="367"/>
      <c r="GT116" s="367"/>
      <c r="GU116" s="367"/>
      <c r="GV116" s="367"/>
      <c r="GW116" s="367"/>
      <c r="GX116" s="367"/>
      <c r="GY116" s="367"/>
      <c r="GZ116" s="367"/>
      <c r="HA116" s="367"/>
      <c r="HB116" s="367"/>
      <c r="HC116" s="367"/>
      <c r="HD116" s="367"/>
      <c r="HE116" s="367"/>
      <c r="HF116" s="367"/>
      <c r="HG116" s="367"/>
      <c r="HH116" s="367"/>
      <c r="HI116" s="367"/>
      <c r="HJ116" s="367"/>
      <c r="HK116" s="367"/>
      <c r="HL116" s="367"/>
      <c r="HM116" s="367"/>
      <c r="HN116" s="367"/>
      <c r="HO116" s="367"/>
      <c r="HP116" s="367"/>
      <c r="HQ116" s="367"/>
      <c r="HR116" s="367"/>
      <c r="HS116" s="367"/>
      <c r="HT116" s="367"/>
      <c r="HU116" s="367"/>
      <c r="HV116" s="367"/>
      <c r="HW116" s="367"/>
      <c r="HX116" s="367"/>
      <c r="HY116" s="367"/>
      <c r="HZ116" s="367"/>
      <c r="IA116" s="367"/>
      <c r="IB116" s="367"/>
      <c r="IC116" s="367"/>
      <c r="ID116" s="367"/>
      <c r="IE116" s="367"/>
      <c r="IF116" s="367"/>
      <c r="IG116" s="367"/>
      <c r="IH116" s="367"/>
      <c r="II116" s="367"/>
      <c r="IJ116" s="367"/>
      <c r="IK116" s="367"/>
      <c r="IL116" s="367"/>
      <c r="IM116" s="367"/>
      <c r="IN116" s="367"/>
      <c r="IO116" s="367"/>
      <c r="IP116" s="367"/>
      <c r="IQ116" s="367"/>
      <c r="IR116" s="367"/>
      <c r="IS116" s="367"/>
      <c r="IT116" s="367"/>
      <c r="IU116" s="367"/>
      <c r="IV116" s="367"/>
      <c r="IW116" s="367"/>
      <c r="IX116" s="367"/>
      <c r="IY116" s="367"/>
      <c r="IZ116" s="367"/>
      <c r="JA116" s="367"/>
      <c r="JB116" s="367"/>
      <c r="JC116" s="367"/>
      <c r="JD116" s="367"/>
      <c r="JE116" s="367"/>
      <c r="JF116" s="367"/>
      <c r="JG116" s="367"/>
      <c r="JH116" s="367"/>
      <c r="JI116" s="367"/>
      <c r="JJ116" s="367"/>
      <c r="JK116" s="367"/>
      <c r="JL116" s="367"/>
      <c r="JM116" s="367"/>
      <c r="JN116" s="367"/>
      <c r="JO116" s="367"/>
      <c r="JP116" s="367"/>
      <c r="JQ116" s="367"/>
      <c r="JR116" s="367"/>
      <c r="JS116" s="367"/>
      <c r="JT116" s="367"/>
      <c r="JU116" s="367"/>
      <c r="JV116" s="367"/>
      <c r="JW116" s="367"/>
      <c r="JX116" s="367"/>
      <c r="JY116" s="367"/>
      <c r="JZ116" s="367"/>
      <c r="KA116" s="367"/>
      <c r="KB116" s="367"/>
      <c r="KC116" s="367"/>
      <c r="KD116" s="367"/>
      <c r="KE116" s="367"/>
      <c r="KF116" s="367"/>
      <c r="KG116" s="367"/>
      <c r="KH116" s="367"/>
      <c r="KI116" s="367"/>
      <c r="KJ116" s="367"/>
      <c r="KK116" s="367"/>
      <c r="KL116" s="367"/>
      <c r="KM116" s="367"/>
      <c r="KN116" s="367"/>
      <c r="KO116" s="367"/>
      <c r="KP116" s="367"/>
      <c r="KQ116" s="367"/>
      <c r="KR116" s="367"/>
      <c r="KS116" s="367"/>
      <c r="KT116" s="367"/>
      <c r="KU116" s="367"/>
      <c r="KV116" s="367"/>
      <c r="KW116" s="367"/>
      <c r="KX116" s="367"/>
      <c r="KY116" s="367"/>
      <c r="KZ116" s="367"/>
      <c r="LA116" s="367"/>
      <c r="LB116" s="367"/>
      <c r="LC116" s="367"/>
      <c r="LD116" s="367"/>
      <c r="LE116" s="367"/>
      <c r="LF116" s="367"/>
      <c r="LG116" s="367"/>
      <c r="LH116" s="367"/>
      <c r="LI116" s="367"/>
      <c r="LJ116" s="367"/>
      <c r="LK116" s="367"/>
      <c r="LL116" s="367"/>
      <c r="LM116" s="367"/>
      <c r="LN116" s="367"/>
      <c r="LO116" s="367"/>
      <c r="LP116" s="367"/>
      <c r="LQ116" s="367"/>
      <c r="LR116" s="367"/>
      <c r="LS116" s="367"/>
      <c r="LT116" s="367"/>
      <c r="LU116" s="367"/>
      <c r="LV116" s="367"/>
      <c r="LW116" s="367"/>
      <c r="LX116" s="367"/>
      <c r="LY116" s="367"/>
      <c r="LZ116" s="367"/>
      <c r="MA116" s="367"/>
      <c r="MB116" s="367"/>
      <c r="MC116" s="367"/>
      <c r="MD116" s="367"/>
      <c r="ME116" s="367"/>
      <c r="MF116" s="367"/>
      <c r="MG116" s="367"/>
      <c r="MH116" s="367"/>
      <c r="MI116" s="367"/>
      <c r="MJ116" s="367"/>
      <c r="MK116" s="367"/>
      <c r="ML116" s="367"/>
      <c r="MM116" s="367"/>
      <c r="MN116" s="367"/>
      <c r="MO116" s="367"/>
      <c r="MP116" s="367"/>
      <c r="MQ116" s="367"/>
      <c r="MR116" s="367"/>
      <c r="MS116" s="367"/>
      <c r="MT116" s="367"/>
      <c r="MU116" s="367"/>
      <c r="MV116" s="367"/>
      <c r="MW116" s="367"/>
      <c r="MX116" s="367"/>
      <c r="MY116" s="367"/>
      <c r="MZ116" s="367"/>
      <c r="NA116" s="367"/>
      <c r="NB116" s="367"/>
      <c r="NC116" s="367"/>
      <c r="ND116" s="367"/>
      <c r="NE116" s="367"/>
      <c r="NF116" s="367"/>
      <c r="NG116" s="367"/>
      <c r="NH116" s="367"/>
      <c r="NI116" s="367"/>
      <c r="NJ116" s="367"/>
      <c r="NK116" s="367"/>
      <c r="NL116" s="367"/>
      <c r="NM116" s="367"/>
      <c r="NN116" s="367"/>
      <c r="NO116" s="367"/>
      <c r="NP116" s="367"/>
      <c r="NQ116" s="367"/>
      <c r="NR116" s="367"/>
      <c r="NS116" s="367"/>
      <c r="NT116" s="367"/>
      <c r="NU116" s="367"/>
      <c r="NV116" s="367"/>
      <c r="NW116" s="367"/>
      <c r="NX116" s="367"/>
      <c r="NY116" s="367"/>
      <c r="NZ116" s="367"/>
      <c r="OA116" s="367"/>
      <c r="OB116" s="367"/>
      <c r="OC116" s="367"/>
      <c r="OD116" s="367"/>
      <c r="OE116" s="367"/>
      <c r="OF116" s="367"/>
      <c r="OG116" s="367"/>
      <c r="OH116" s="367"/>
      <c r="OI116" s="367"/>
      <c r="OJ116" s="367"/>
      <c r="OK116" s="367"/>
      <c r="OL116" s="367"/>
      <c r="OM116" s="367"/>
      <c r="ON116" s="367"/>
      <c r="OO116" s="367"/>
      <c r="OP116" s="367"/>
      <c r="OQ116" s="367"/>
      <c r="OR116" s="367"/>
      <c r="OS116" s="367"/>
      <c r="OT116" s="367"/>
      <c r="OU116" s="367"/>
      <c r="OV116" s="367"/>
      <c r="OW116" s="367"/>
      <c r="OX116" s="367"/>
      <c r="OY116" s="367"/>
      <c r="OZ116" s="367"/>
      <c r="PA116" s="367"/>
      <c r="PB116" s="367"/>
      <c r="PC116" s="367"/>
      <c r="PD116" s="367"/>
      <c r="PE116" s="367"/>
      <c r="PF116" s="367"/>
      <c r="PG116" s="367"/>
      <c r="PH116" s="367"/>
      <c r="PI116" s="367"/>
      <c r="PJ116" s="367"/>
      <c r="PK116" s="367"/>
      <c r="PL116" s="367"/>
      <c r="PM116" s="367"/>
      <c r="PN116" s="367"/>
      <c r="PO116" s="367"/>
      <c r="PP116" s="367"/>
      <c r="PQ116" s="367"/>
      <c r="PR116" s="367"/>
      <c r="PS116" s="367"/>
      <c r="PT116" s="367"/>
      <c r="PU116" s="367"/>
      <c r="PV116" s="367"/>
      <c r="PW116" s="367"/>
      <c r="PX116" s="367"/>
      <c r="PY116" s="367"/>
      <c r="PZ116" s="367"/>
      <c r="QA116" s="367"/>
      <c r="QB116" s="367"/>
      <c r="QC116" s="367"/>
      <c r="QD116" s="367"/>
      <c r="QE116" s="367"/>
      <c r="QF116" s="367"/>
      <c r="QG116" s="367"/>
      <c r="QH116" s="367"/>
      <c r="QI116" s="367"/>
      <c r="QJ116" s="367"/>
      <c r="QK116" s="367"/>
      <c r="QL116" s="367"/>
      <c r="QM116" s="367"/>
      <c r="QN116" s="367"/>
      <c r="QO116" s="367"/>
      <c r="QP116" s="367"/>
      <c r="QQ116" s="367"/>
      <c r="QR116" s="367"/>
      <c r="QS116" s="367"/>
      <c r="QT116" s="367"/>
      <c r="QU116" s="367"/>
      <c r="QV116" s="367"/>
      <c r="QW116" s="367"/>
      <c r="QX116" s="367"/>
      <c r="QY116" s="367"/>
      <c r="QZ116" s="367"/>
      <c r="RA116" s="367"/>
      <c r="RB116" s="367"/>
      <c r="RC116" s="367"/>
      <c r="RD116" s="367"/>
      <c r="RE116" s="367"/>
      <c r="RF116" s="367"/>
      <c r="RG116" s="367"/>
      <c r="RH116" s="367"/>
      <c r="RI116" s="367"/>
      <c r="RJ116" s="367"/>
      <c r="RK116" s="367"/>
      <c r="RL116" s="367"/>
      <c r="RM116" s="367"/>
      <c r="RN116" s="367"/>
      <c r="RO116" s="367"/>
      <c r="RP116" s="367"/>
      <c r="RQ116" s="367"/>
      <c r="RR116" s="367"/>
      <c r="RS116" s="367"/>
      <c r="RT116" s="367"/>
      <c r="RU116" s="367"/>
      <c r="RV116" s="367"/>
      <c r="RW116" s="367"/>
      <c r="RX116" s="367"/>
      <c r="RY116" s="367"/>
      <c r="RZ116" s="367"/>
      <c r="SA116" s="367"/>
      <c r="SB116" s="367"/>
      <c r="SC116" s="367"/>
      <c r="SD116" s="367"/>
      <c r="SE116" s="367"/>
      <c r="SF116" s="367"/>
      <c r="SG116" s="367"/>
      <c r="SH116" s="367"/>
      <c r="SI116" s="367"/>
      <c r="SJ116" s="367"/>
      <c r="SK116" s="367"/>
      <c r="SL116" s="367"/>
      <c r="SM116" s="367"/>
      <c r="SN116" s="367"/>
      <c r="SO116" s="367"/>
      <c r="SP116" s="367"/>
      <c r="SQ116" s="367"/>
      <c r="SR116" s="367"/>
      <c r="SS116" s="367"/>
      <c r="ST116" s="367"/>
      <c r="SU116" s="367"/>
      <c r="SV116" s="367"/>
      <c r="SW116" s="367"/>
      <c r="SX116" s="367"/>
      <c r="SY116" s="367"/>
      <c r="SZ116" s="367"/>
      <c r="TA116" s="367"/>
      <c r="TB116" s="367"/>
      <c r="TC116" s="367"/>
      <c r="TD116" s="367"/>
      <c r="TE116" s="367"/>
      <c r="TF116" s="367"/>
      <c r="TG116" s="367"/>
      <c r="TH116" s="367"/>
      <c r="TI116" s="367"/>
      <c r="TJ116" s="367"/>
      <c r="TK116" s="367"/>
      <c r="TL116" s="367"/>
      <c r="TM116" s="367"/>
      <c r="TN116" s="367"/>
      <c r="TO116" s="367"/>
      <c r="TP116" s="367"/>
      <c r="TQ116" s="367"/>
      <c r="TR116" s="367"/>
      <c r="TS116" s="367"/>
      <c r="TT116" s="367"/>
      <c r="TU116" s="367"/>
      <c r="TV116" s="367"/>
      <c r="TW116" s="367"/>
      <c r="TX116" s="367"/>
      <c r="TY116" s="367"/>
      <c r="TZ116" s="367"/>
      <c r="UA116" s="367"/>
      <c r="UB116" s="367"/>
      <c r="UC116" s="367"/>
      <c r="UD116" s="367"/>
      <c r="UE116" s="367"/>
      <c r="UF116" s="367"/>
      <c r="UG116" s="367"/>
      <c r="UH116" s="367"/>
      <c r="UI116" s="367"/>
      <c r="UJ116" s="367"/>
      <c r="UK116" s="367"/>
      <c r="UL116" s="367"/>
      <c r="UM116" s="367"/>
      <c r="UN116" s="367"/>
      <c r="UO116" s="367"/>
      <c r="UP116" s="367"/>
      <c r="UQ116" s="367"/>
      <c r="UR116" s="367"/>
      <c r="US116" s="367"/>
      <c r="UT116" s="367"/>
      <c r="UU116" s="367"/>
      <c r="UV116" s="367"/>
      <c r="UW116" s="367"/>
      <c r="UX116" s="367"/>
      <c r="UY116" s="367"/>
      <c r="UZ116" s="367"/>
      <c r="VA116" s="367"/>
      <c r="VB116" s="367"/>
      <c r="VC116" s="367"/>
      <c r="VD116" s="367"/>
      <c r="VE116" s="367"/>
      <c r="VF116" s="367"/>
      <c r="VG116" s="367"/>
      <c r="VH116" s="367"/>
      <c r="VI116" s="367"/>
      <c r="VJ116" s="367"/>
      <c r="VK116" s="367"/>
      <c r="VL116" s="367"/>
      <c r="VM116" s="367"/>
      <c r="VN116" s="367"/>
      <c r="VO116" s="367"/>
      <c r="VP116" s="367"/>
      <c r="VQ116" s="367"/>
      <c r="VR116" s="367"/>
      <c r="VS116" s="367"/>
      <c r="VT116" s="367"/>
      <c r="VU116" s="367"/>
      <c r="VV116" s="367"/>
      <c r="VW116" s="367"/>
      <c r="VX116" s="367"/>
      <c r="VY116" s="367"/>
      <c r="VZ116" s="367"/>
      <c r="WA116" s="367"/>
      <c r="WB116" s="367"/>
      <c r="WC116" s="367"/>
      <c r="WD116" s="367"/>
      <c r="WE116" s="367"/>
      <c r="WF116" s="367"/>
      <c r="WG116" s="367"/>
      <c r="WH116" s="367"/>
      <c r="WI116" s="367"/>
      <c r="WJ116" s="367"/>
      <c r="WK116" s="367"/>
      <c r="WL116" s="367"/>
      <c r="WM116" s="367"/>
      <c r="WN116" s="367"/>
      <c r="WO116" s="367"/>
      <c r="WP116" s="367"/>
      <c r="WQ116" s="367"/>
      <c r="WR116" s="367"/>
      <c r="WS116" s="367"/>
      <c r="WT116" s="367"/>
      <c r="WU116" s="367"/>
      <c r="WV116" s="367"/>
      <c r="WW116" s="367"/>
      <c r="WX116" s="367"/>
      <c r="WY116" s="367"/>
      <c r="WZ116" s="367"/>
      <c r="XA116" s="367"/>
      <c r="XB116" s="367"/>
      <c r="XC116" s="367"/>
      <c r="XD116" s="367"/>
      <c r="XE116" s="367"/>
      <c r="XF116" s="367"/>
      <c r="XG116" s="367"/>
      <c r="XH116" s="367"/>
      <c r="XI116" s="367"/>
      <c r="XJ116" s="367"/>
      <c r="XK116" s="367"/>
      <c r="XL116" s="367"/>
      <c r="XM116" s="367"/>
      <c r="XN116" s="367"/>
      <c r="XO116" s="367"/>
      <c r="XP116" s="367"/>
      <c r="XQ116" s="367"/>
      <c r="XR116" s="367"/>
      <c r="XS116" s="367"/>
      <c r="XT116" s="367"/>
      <c r="XU116" s="367"/>
      <c r="XV116" s="367"/>
      <c r="XW116" s="367"/>
      <c r="XX116" s="367"/>
      <c r="XY116" s="367"/>
      <c r="XZ116" s="367"/>
      <c r="YA116" s="367"/>
      <c r="YB116" s="367"/>
      <c r="YC116" s="367"/>
      <c r="YD116" s="367"/>
      <c r="YE116" s="367"/>
      <c r="YF116" s="367"/>
      <c r="YG116" s="367"/>
      <c r="YH116" s="367"/>
      <c r="YI116" s="367"/>
      <c r="YJ116" s="367"/>
      <c r="YK116" s="367"/>
      <c r="YL116" s="367"/>
      <c r="YM116" s="367"/>
      <c r="YN116" s="367"/>
      <c r="YO116" s="367"/>
      <c r="YP116" s="367"/>
      <c r="YQ116" s="367"/>
      <c r="YR116" s="367"/>
      <c r="YS116" s="367"/>
      <c r="YT116" s="367"/>
      <c r="YU116" s="367"/>
      <c r="YV116" s="367"/>
      <c r="YW116" s="367"/>
      <c r="YX116" s="367"/>
      <c r="YY116" s="367"/>
      <c r="YZ116" s="367"/>
      <c r="ZA116" s="367"/>
      <c r="ZB116" s="367"/>
      <c r="ZC116" s="367"/>
      <c r="ZD116" s="367"/>
      <c r="ZE116" s="367"/>
      <c r="ZF116" s="367"/>
      <c r="ZG116" s="367"/>
      <c r="ZH116" s="367"/>
      <c r="ZI116" s="367"/>
      <c r="ZJ116" s="367"/>
      <c r="ZK116" s="367"/>
      <c r="ZL116" s="367"/>
      <c r="ZM116" s="367"/>
      <c r="ZN116" s="367"/>
      <c r="ZO116" s="367"/>
      <c r="ZP116" s="367"/>
      <c r="ZQ116" s="367"/>
      <c r="ZR116" s="367"/>
      <c r="ZS116" s="367"/>
      <c r="ZT116" s="367"/>
      <c r="ZU116" s="367"/>
      <c r="ZV116" s="367"/>
      <c r="ZW116" s="367"/>
      <c r="ZX116" s="367"/>
      <c r="ZY116" s="367"/>
      <c r="ZZ116" s="367"/>
      <c r="AAA116" s="367"/>
      <c r="AAB116" s="367"/>
      <c r="AAC116" s="367"/>
      <c r="AAD116" s="367"/>
      <c r="AAE116" s="367"/>
      <c r="AAF116" s="367"/>
      <c r="AAG116" s="367"/>
      <c r="AAH116" s="367"/>
      <c r="AAI116" s="367"/>
      <c r="AAJ116" s="367"/>
      <c r="AAK116" s="367"/>
      <c r="AAL116" s="367"/>
      <c r="AAM116" s="367"/>
      <c r="AAN116" s="367"/>
      <c r="AAO116" s="367"/>
      <c r="AAP116" s="367"/>
      <c r="AAQ116" s="367"/>
      <c r="AAR116" s="367"/>
      <c r="AAS116" s="367"/>
      <c r="AAT116" s="367"/>
      <c r="AAU116" s="367"/>
      <c r="AAV116" s="367"/>
      <c r="AAW116" s="367"/>
      <c r="AAX116" s="367"/>
      <c r="AAY116" s="367"/>
      <c r="AAZ116" s="367"/>
      <c r="ABA116" s="367"/>
      <c r="ABB116" s="367"/>
      <c r="ABC116" s="367"/>
      <c r="ABD116" s="367"/>
      <c r="ABE116" s="367"/>
      <c r="ABF116" s="367"/>
      <c r="ABG116" s="367"/>
      <c r="ABH116" s="367"/>
      <c r="ABI116" s="367"/>
      <c r="ABJ116" s="367"/>
      <c r="ABK116" s="367"/>
      <c r="ABL116" s="367"/>
      <c r="ABM116" s="367"/>
      <c r="ABN116" s="367"/>
      <c r="ABO116" s="367"/>
      <c r="ABP116" s="367"/>
      <c r="ABQ116" s="367"/>
      <c r="ABR116" s="367"/>
      <c r="ABS116" s="367"/>
      <c r="ABT116" s="367"/>
      <c r="ABU116" s="367"/>
      <c r="ABV116" s="367"/>
      <c r="ABW116" s="367"/>
      <c r="ABX116" s="367"/>
      <c r="ABY116" s="367"/>
      <c r="ABZ116" s="367"/>
      <c r="ACA116" s="367"/>
      <c r="ACB116" s="367"/>
      <c r="ACC116" s="367"/>
      <c r="ACD116" s="367"/>
      <c r="ACE116" s="367"/>
      <c r="ACF116" s="367"/>
      <c r="ACG116" s="367"/>
      <c r="ACH116" s="367"/>
      <c r="ACI116" s="367"/>
      <c r="ACJ116" s="367"/>
      <c r="ACK116" s="367"/>
      <c r="ACL116" s="367"/>
      <c r="ACM116" s="367"/>
      <c r="ACN116" s="367"/>
      <c r="ACO116" s="367"/>
      <c r="ACP116" s="367"/>
      <c r="ACQ116" s="367"/>
      <c r="ACR116" s="367"/>
      <c r="ACS116" s="367"/>
      <c r="ACT116" s="367"/>
      <c r="ACU116" s="367"/>
      <c r="ACV116" s="367"/>
      <c r="ACW116" s="367"/>
      <c r="ACX116" s="367"/>
      <c r="ACY116" s="367"/>
      <c r="ACZ116" s="367"/>
      <c r="ADA116" s="367"/>
      <c r="ADB116" s="367"/>
      <c r="ADC116" s="367"/>
      <c r="ADD116" s="367"/>
      <c r="ADE116" s="367"/>
      <c r="ADF116" s="367"/>
      <c r="ADG116" s="367"/>
      <c r="ADH116" s="367"/>
      <c r="ADI116" s="367"/>
      <c r="ADJ116" s="367"/>
      <c r="ADK116" s="367"/>
      <c r="ADL116" s="367"/>
      <c r="ADM116" s="367"/>
      <c r="ADN116" s="367"/>
      <c r="ADO116" s="367"/>
      <c r="ADP116" s="367"/>
      <c r="ADQ116" s="367"/>
      <c r="ADR116" s="367"/>
      <c r="ADS116" s="367"/>
      <c r="ADT116" s="367"/>
      <c r="ADU116" s="367"/>
      <c r="ADV116" s="367"/>
      <c r="ADW116" s="367"/>
      <c r="ADX116" s="367"/>
      <c r="ADY116" s="367"/>
      <c r="ADZ116" s="367"/>
      <c r="AEA116" s="367"/>
      <c r="AEB116" s="367"/>
      <c r="AEC116" s="367"/>
      <c r="AED116" s="367"/>
      <c r="AEE116" s="367"/>
      <c r="AEF116" s="367"/>
      <c r="AEG116" s="367"/>
      <c r="AEH116" s="367"/>
      <c r="AEI116" s="367"/>
      <c r="AEJ116" s="367"/>
      <c r="AEK116" s="367"/>
      <c r="AEL116" s="367"/>
      <c r="AEM116" s="367"/>
      <c r="AEN116" s="367"/>
      <c r="AEO116" s="367"/>
      <c r="AEP116" s="367"/>
      <c r="AEQ116" s="367"/>
      <c r="AER116" s="367"/>
      <c r="AES116" s="367"/>
      <c r="AET116" s="367"/>
      <c r="AEU116" s="367"/>
      <c r="AEV116" s="367"/>
      <c r="AEW116" s="367"/>
      <c r="AEX116" s="367"/>
      <c r="AEY116" s="367"/>
      <c r="AEZ116" s="367"/>
      <c r="AFA116" s="367"/>
      <c r="AFB116" s="367"/>
      <c r="AFC116" s="367"/>
      <c r="AFD116" s="367"/>
      <c r="AFE116" s="367"/>
      <c r="AFF116" s="367"/>
      <c r="AFG116" s="367"/>
      <c r="AFH116" s="367"/>
      <c r="AFI116" s="367"/>
      <c r="AFJ116" s="367"/>
      <c r="AFK116" s="367"/>
      <c r="AFL116" s="367"/>
      <c r="AFM116" s="367"/>
      <c r="AFN116" s="367"/>
      <c r="AFO116" s="367"/>
      <c r="AFP116" s="367"/>
      <c r="AFQ116" s="367"/>
      <c r="AFR116" s="367"/>
      <c r="AFS116" s="367"/>
      <c r="AFT116" s="367"/>
      <c r="AFU116" s="367"/>
      <c r="AFV116" s="367"/>
      <c r="AFW116" s="367"/>
      <c r="AFX116" s="367"/>
      <c r="AFY116" s="367"/>
      <c r="AFZ116" s="367"/>
      <c r="AGA116" s="367"/>
      <c r="AGB116" s="367"/>
      <c r="AGC116" s="367"/>
      <c r="AGD116" s="367"/>
      <c r="AGE116" s="367"/>
      <c r="AGF116" s="367"/>
      <c r="AGG116" s="367"/>
      <c r="AGH116" s="367"/>
      <c r="AGI116" s="367"/>
      <c r="AGJ116" s="367"/>
      <c r="AGK116" s="367"/>
      <c r="AGL116" s="367"/>
      <c r="AGM116" s="367"/>
      <c r="AGN116" s="367"/>
      <c r="AGO116" s="367"/>
      <c r="AGP116" s="367"/>
      <c r="AGQ116" s="367"/>
      <c r="AGR116" s="367"/>
      <c r="AGS116" s="367"/>
      <c r="AGT116" s="367"/>
      <c r="AGU116" s="367"/>
      <c r="AGV116" s="367"/>
      <c r="AGW116" s="367"/>
      <c r="AGX116" s="367"/>
      <c r="AGY116" s="367"/>
      <c r="AGZ116" s="367"/>
      <c r="AHA116" s="367"/>
      <c r="AHB116" s="367"/>
      <c r="AHC116" s="367"/>
      <c r="AHD116" s="367"/>
      <c r="AHE116" s="367"/>
      <c r="AHF116" s="367"/>
      <c r="AHG116" s="367"/>
      <c r="AHH116" s="367"/>
      <c r="AHI116" s="367"/>
      <c r="AHJ116" s="367"/>
      <c r="AHK116" s="367"/>
      <c r="AHL116" s="367"/>
      <c r="AHM116" s="367"/>
      <c r="AHN116" s="367"/>
      <c r="AHO116" s="367"/>
      <c r="AHP116" s="367"/>
      <c r="AHQ116" s="367"/>
      <c r="AHR116" s="367"/>
      <c r="AHS116" s="367"/>
      <c r="AHT116" s="367"/>
      <c r="AHU116" s="367"/>
      <c r="AHV116" s="367"/>
      <c r="AHW116" s="367"/>
      <c r="AHX116" s="367"/>
      <c r="AHY116" s="367"/>
      <c r="AHZ116" s="367"/>
      <c r="AIA116" s="367"/>
      <c r="AIB116" s="367"/>
      <c r="AIC116" s="367"/>
      <c r="AID116" s="367"/>
      <c r="AIE116" s="367"/>
      <c r="AIF116" s="367"/>
      <c r="AIG116" s="367"/>
      <c r="AIH116" s="367"/>
      <c r="AII116" s="367"/>
      <c r="AIJ116" s="367"/>
      <c r="AIK116" s="367"/>
      <c r="AIL116" s="367"/>
      <c r="AIM116" s="367"/>
      <c r="AIN116" s="367"/>
      <c r="AIO116" s="367"/>
      <c r="AIP116" s="367"/>
      <c r="AIQ116" s="367"/>
      <c r="AIR116" s="367"/>
      <c r="AIS116" s="367"/>
      <c r="AIT116" s="367"/>
      <c r="AIU116" s="367"/>
      <c r="AIV116" s="367"/>
      <c r="AIW116" s="367"/>
      <c r="AIX116" s="367"/>
      <c r="AIY116" s="367"/>
      <c r="AIZ116" s="367"/>
      <c r="AJA116" s="367"/>
      <c r="AJB116" s="367"/>
      <c r="AJC116" s="367"/>
      <c r="AJD116" s="367"/>
      <c r="AJE116" s="367"/>
      <c r="AJF116" s="367"/>
      <c r="AJG116" s="367"/>
      <c r="AJH116" s="367"/>
      <c r="AJI116" s="367"/>
      <c r="AJJ116" s="367"/>
      <c r="AJK116" s="367"/>
      <c r="AJL116" s="367"/>
      <c r="AJM116" s="367"/>
      <c r="AJN116" s="367"/>
      <c r="AJO116" s="367"/>
      <c r="AJP116" s="367"/>
      <c r="AJQ116" s="367"/>
      <c r="AJR116" s="367"/>
      <c r="AJS116" s="367"/>
      <c r="AJT116" s="367"/>
      <c r="AJU116" s="367"/>
      <c r="AJV116" s="367"/>
      <c r="AJW116" s="367"/>
      <c r="AJX116" s="367"/>
      <c r="AJY116" s="367"/>
      <c r="AJZ116" s="367"/>
      <c r="AKA116" s="367"/>
      <c r="AKB116" s="367"/>
      <c r="AKC116" s="367"/>
      <c r="AKD116" s="367"/>
      <c r="AKE116" s="367"/>
      <c r="AKF116" s="367"/>
      <c r="AKG116" s="367"/>
      <c r="AKH116" s="367"/>
      <c r="AKI116" s="367"/>
      <c r="AKJ116" s="367"/>
      <c r="AKK116" s="367"/>
      <c r="AKL116" s="367"/>
      <c r="AKM116" s="367"/>
      <c r="AKN116" s="367"/>
      <c r="AKO116" s="367"/>
      <c r="AKP116" s="367"/>
      <c r="AKQ116" s="367"/>
      <c r="AKR116" s="367"/>
      <c r="AKS116" s="367"/>
      <c r="AKT116" s="367"/>
      <c r="AKU116" s="367"/>
      <c r="AKV116" s="367"/>
      <c r="AKW116" s="367"/>
      <c r="AKX116" s="367"/>
      <c r="AKY116" s="367"/>
      <c r="AKZ116" s="367"/>
      <c r="ALA116" s="367"/>
      <c r="ALB116" s="367"/>
      <c r="ALC116" s="367"/>
      <c r="ALD116" s="367"/>
      <c r="ALE116" s="367"/>
      <c r="ALF116" s="367"/>
      <c r="ALG116" s="367"/>
      <c r="ALH116" s="367"/>
      <c r="ALI116" s="367"/>
      <c r="ALJ116" s="367"/>
      <c r="ALK116" s="367"/>
      <c r="ALL116" s="367"/>
      <c r="ALM116" s="367"/>
      <c r="ALN116" s="367"/>
      <c r="ALO116" s="367"/>
      <c r="ALP116" s="367"/>
      <c r="ALQ116" s="367"/>
      <c r="ALR116" s="367"/>
      <c r="ALS116" s="367"/>
      <c r="ALT116" s="367"/>
      <c r="ALU116" s="367"/>
      <c r="ALV116" s="367"/>
      <c r="ALW116" s="367"/>
      <c r="ALX116" s="367"/>
      <c r="ALY116" s="367"/>
      <c r="ALZ116" s="367"/>
      <c r="AMA116" s="367"/>
      <c r="AMB116" s="367"/>
      <c r="AMC116" s="367"/>
      <c r="AMD116" s="367"/>
      <c r="AME116" s="367"/>
      <c r="AMF116" s="367"/>
      <c r="AMG116" s="367"/>
      <c r="AMH116" s="367"/>
      <c r="AMI116" s="367"/>
      <c r="AMJ116" s="367"/>
      <c r="AMK116" s="367"/>
      <c r="AML116" s="367"/>
      <c r="AMM116" s="367"/>
      <c r="AMN116" s="367"/>
      <c r="AMO116" s="367"/>
      <c r="AMP116" s="367"/>
      <c r="AMQ116" s="367"/>
      <c r="AMR116" s="367"/>
      <c r="AMS116" s="367"/>
      <c r="AMT116" s="367"/>
      <c r="AMU116" s="367"/>
      <c r="AMV116" s="367"/>
      <c r="AMW116" s="367"/>
      <c r="AMX116" s="367"/>
      <c r="AMY116" s="367"/>
      <c r="AMZ116" s="367"/>
      <c r="ANA116" s="367"/>
      <c r="ANB116" s="367"/>
      <c r="ANC116" s="367"/>
      <c r="AND116" s="367"/>
      <c r="ANE116" s="367"/>
      <c r="ANF116" s="367"/>
      <c r="ANG116" s="367"/>
      <c r="ANH116" s="367"/>
      <c r="ANI116" s="367"/>
      <c r="ANJ116" s="367"/>
      <c r="ANK116" s="367"/>
      <c r="ANL116" s="367"/>
      <c r="ANM116" s="367"/>
      <c r="ANN116" s="367"/>
      <c r="ANO116" s="367"/>
      <c r="ANP116" s="367"/>
      <c r="ANQ116" s="367"/>
      <c r="ANR116" s="367"/>
      <c r="ANS116" s="367"/>
      <c r="ANT116" s="367"/>
      <c r="ANU116" s="367"/>
      <c r="ANV116" s="367"/>
      <c r="ANW116" s="367"/>
      <c r="ANX116" s="367"/>
      <c r="ANY116" s="367"/>
      <c r="ANZ116" s="367"/>
      <c r="AOA116" s="367"/>
      <c r="AOB116" s="367"/>
      <c r="AOC116" s="367"/>
      <c r="AOD116" s="367"/>
      <c r="AOE116" s="367"/>
      <c r="AOF116" s="367"/>
      <c r="AOG116" s="367"/>
      <c r="AOH116" s="367"/>
      <c r="AOI116" s="367"/>
      <c r="AOJ116" s="367"/>
      <c r="AOK116" s="367"/>
      <c r="AOL116" s="367"/>
      <c r="AOM116" s="367"/>
      <c r="AON116" s="367"/>
      <c r="AOO116" s="367"/>
      <c r="AOP116" s="367"/>
      <c r="AOQ116" s="367"/>
      <c r="AOR116" s="367"/>
      <c r="AOS116" s="367"/>
      <c r="AOT116" s="367"/>
      <c r="AOU116" s="367"/>
      <c r="AOV116" s="367"/>
      <c r="AOW116" s="367"/>
      <c r="AOX116" s="367"/>
      <c r="AOY116" s="367"/>
      <c r="AOZ116" s="367"/>
      <c r="APA116" s="367"/>
      <c r="APB116" s="367"/>
      <c r="APC116" s="367"/>
      <c r="APD116" s="367"/>
      <c r="APE116" s="367"/>
      <c r="APF116" s="367"/>
      <c r="APG116" s="367"/>
      <c r="APH116" s="367"/>
      <c r="API116" s="367"/>
      <c r="APJ116" s="367"/>
      <c r="APK116" s="367"/>
      <c r="APL116" s="367"/>
      <c r="APM116" s="367"/>
      <c r="APN116" s="367"/>
      <c r="APO116" s="367"/>
      <c r="APP116" s="367"/>
      <c r="APQ116" s="367"/>
      <c r="APR116" s="367"/>
      <c r="APS116" s="367"/>
      <c r="APT116" s="367"/>
      <c r="APU116" s="367"/>
      <c r="APV116" s="367"/>
      <c r="APW116" s="367"/>
      <c r="APX116" s="367"/>
      <c r="APY116" s="367"/>
      <c r="APZ116" s="367"/>
      <c r="AQA116" s="367"/>
      <c r="AQB116" s="367"/>
      <c r="AQC116" s="367"/>
      <c r="AQD116" s="367"/>
      <c r="AQE116" s="367"/>
      <c r="AQF116" s="367"/>
      <c r="AQG116" s="367"/>
      <c r="AQH116" s="367"/>
      <c r="AQI116" s="367"/>
      <c r="AQJ116" s="367"/>
      <c r="AQK116" s="367"/>
      <c r="AQL116" s="367"/>
      <c r="AQM116" s="367"/>
      <c r="AQN116" s="367"/>
      <c r="AQO116" s="367"/>
      <c r="AQP116" s="367"/>
      <c r="AQQ116" s="367"/>
      <c r="AQR116" s="367"/>
      <c r="AQS116" s="367"/>
      <c r="AQT116" s="367"/>
      <c r="AQU116" s="367"/>
      <c r="AQV116" s="367"/>
      <c r="AQW116" s="367"/>
      <c r="AQX116" s="367"/>
      <c r="AQY116" s="367"/>
      <c r="AQZ116" s="367"/>
      <c r="ARA116" s="367"/>
      <c r="ARB116" s="367"/>
      <c r="ARC116" s="367"/>
      <c r="ARD116" s="367"/>
      <c r="ARE116" s="367"/>
      <c r="ARF116" s="367"/>
      <c r="ARG116" s="367"/>
      <c r="ARH116" s="367"/>
      <c r="ARI116" s="367"/>
      <c r="ARJ116" s="367"/>
      <c r="ARK116" s="367"/>
      <c r="ARL116" s="367"/>
      <c r="ARM116" s="367"/>
      <c r="ARN116" s="367"/>
      <c r="ARO116" s="367"/>
      <c r="ARP116" s="367"/>
      <c r="ARQ116" s="367"/>
      <c r="ARR116" s="367"/>
      <c r="ARS116" s="367"/>
      <c r="ART116" s="367"/>
      <c r="ARU116" s="367"/>
      <c r="ARV116" s="367"/>
      <c r="ARW116" s="367"/>
      <c r="ARX116" s="367"/>
      <c r="ARY116" s="367"/>
      <c r="ARZ116" s="367"/>
      <c r="ASA116" s="367"/>
      <c r="ASB116" s="367"/>
      <c r="ASC116" s="367"/>
      <c r="ASD116" s="367"/>
      <c r="ASE116" s="367"/>
      <c r="ASF116" s="367"/>
      <c r="ASG116" s="367"/>
      <c r="ASH116" s="367"/>
      <c r="ASI116" s="367"/>
      <c r="ASJ116" s="367"/>
      <c r="ASK116" s="367"/>
      <c r="ASL116" s="367"/>
      <c r="ASM116" s="367"/>
      <c r="ASN116" s="367"/>
      <c r="ASO116" s="367"/>
      <c r="ASP116" s="367"/>
      <c r="ASQ116" s="367"/>
      <c r="ASR116" s="367"/>
      <c r="ASS116" s="367"/>
      <c r="AST116" s="367"/>
      <c r="ASU116" s="367"/>
      <c r="ASV116" s="367"/>
      <c r="ASW116" s="367"/>
      <c r="ASX116" s="367"/>
      <c r="ASY116" s="367"/>
      <c r="ASZ116" s="367"/>
      <c r="ATA116" s="367"/>
      <c r="ATB116" s="367"/>
      <c r="ATC116" s="367"/>
      <c r="ATD116" s="367"/>
    </row>
    <row r="117" spans="1:1200" s="366" customFormat="1">
      <c r="A117" s="363">
        <v>9</v>
      </c>
      <c r="B117" s="363">
        <v>15</v>
      </c>
      <c r="C117" s="364" t="s">
        <v>1567</v>
      </c>
      <c r="D117" s="363">
        <v>2004</v>
      </c>
      <c r="E117" s="365" t="s">
        <v>1321</v>
      </c>
      <c r="F117" s="363" t="s">
        <v>1049</v>
      </c>
      <c r="G117" s="364"/>
      <c r="H117" s="364"/>
      <c r="I117" s="364"/>
      <c r="J117" s="364"/>
      <c r="K117" s="366" t="s">
        <v>1557</v>
      </c>
      <c r="L117" s="367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367"/>
      <c r="AF117" s="367"/>
      <c r="AG117" s="367"/>
      <c r="AH117" s="367"/>
      <c r="AI117" s="367"/>
      <c r="AJ117" s="367"/>
      <c r="AK117" s="367"/>
      <c r="AL117" s="367"/>
      <c r="AM117" s="367"/>
      <c r="AN117" s="367"/>
      <c r="AO117" s="367"/>
      <c r="AP117" s="367"/>
      <c r="AQ117" s="367"/>
      <c r="AR117" s="367"/>
      <c r="AS117" s="367"/>
      <c r="AT117" s="367"/>
      <c r="AU117" s="367"/>
      <c r="AV117" s="367"/>
      <c r="AW117" s="367"/>
      <c r="AX117" s="367"/>
      <c r="AY117" s="367"/>
      <c r="AZ117" s="367"/>
      <c r="BA117" s="367"/>
      <c r="BB117" s="367"/>
      <c r="BC117" s="367"/>
      <c r="BD117" s="367"/>
      <c r="BE117" s="367"/>
      <c r="BF117" s="367"/>
      <c r="BG117" s="367"/>
      <c r="BH117" s="367"/>
      <c r="BI117" s="367"/>
      <c r="BJ117" s="367"/>
      <c r="BK117" s="367"/>
      <c r="BL117" s="367"/>
      <c r="BM117" s="367"/>
      <c r="BN117" s="367"/>
      <c r="BO117" s="367"/>
      <c r="BP117" s="367"/>
      <c r="BQ117" s="367"/>
      <c r="BR117" s="367"/>
      <c r="BS117" s="367"/>
      <c r="BT117" s="367"/>
      <c r="BU117" s="367"/>
      <c r="BV117" s="367"/>
      <c r="BW117" s="367"/>
      <c r="BX117" s="367"/>
      <c r="BY117" s="367"/>
      <c r="BZ117" s="367"/>
      <c r="CA117" s="367"/>
      <c r="CB117" s="367"/>
      <c r="CC117" s="367"/>
      <c r="CD117" s="367"/>
      <c r="CE117" s="367"/>
      <c r="CF117" s="367"/>
      <c r="CG117" s="367"/>
      <c r="CH117" s="367"/>
      <c r="CI117" s="367"/>
      <c r="CJ117" s="367"/>
      <c r="CK117" s="367"/>
      <c r="CL117" s="367"/>
      <c r="CM117" s="367"/>
      <c r="CN117" s="367"/>
      <c r="CO117" s="367"/>
      <c r="CP117" s="367"/>
      <c r="CQ117" s="367"/>
      <c r="CR117" s="367"/>
      <c r="CS117" s="367"/>
      <c r="CT117" s="367"/>
      <c r="CU117" s="367"/>
      <c r="CV117" s="367"/>
      <c r="CW117" s="367"/>
      <c r="CX117" s="367"/>
      <c r="CY117" s="367"/>
      <c r="CZ117" s="367"/>
      <c r="DA117" s="367"/>
      <c r="DB117" s="367"/>
      <c r="DC117" s="367"/>
      <c r="DD117" s="367"/>
      <c r="DE117" s="367"/>
      <c r="DF117" s="367"/>
      <c r="DG117" s="367"/>
      <c r="DH117" s="367"/>
      <c r="DI117" s="367"/>
      <c r="DJ117" s="367"/>
      <c r="DK117" s="367"/>
      <c r="DL117" s="367"/>
      <c r="DM117" s="367"/>
      <c r="DN117" s="367"/>
      <c r="DO117" s="367"/>
      <c r="DP117" s="367"/>
      <c r="DQ117" s="367"/>
      <c r="DR117" s="367"/>
      <c r="DS117" s="367"/>
      <c r="DT117" s="367"/>
      <c r="DU117" s="367"/>
      <c r="DV117" s="367"/>
      <c r="DW117" s="367"/>
      <c r="DX117" s="367"/>
      <c r="DY117" s="367"/>
      <c r="DZ117" s="367"/>
      <c r="EA117" s="367"/>
      <c r="EB117" s="367"/>
      <c r="EC117" s="367"/>
      <c r="ED117" s="367"/>
      <c r="EE117" s="367"/>
      <c r="EF117" s="367"/>
      <c r="EG117" s="367"/>
      <c r="EH117" s="367"/>
      <c r="EI117" s="367"/>
      <c r="EJ117" s="367"/>
      <c r="EK117" s="367"/>
      <c r="EL117" s="367"/>
      <c r="EM117" s="367"/>
      <c r="EN117" s="367"/>
      <c r="EO117" s="367"/>
      <c r="EP117" s="367"/>
      <c r="EQ117" s="367"/>
      <c r="ER117" s="367"/>
      <c r="ES117" s="367"/>
      <c r="ET117" s="367"/>
      <c r="EU117" s="367"/>
      <c r="EV117" s="367"/>
      <c r="EW117" s="367"/>
      <c r="EX117" s="367"/>
      <c r="EY117" s="367"/>
      <c r="EZ117" s="367"/>
      <c r="FA117" s="367"/>
      <c r="FB117" s="367"/>
      <c r="FC117" s="367"/>
      <c r="FD117" s="367"/>
      <c r="FE117" s="367"/>
      <c r="FF117" s="367"/>
      <c r="FG117" s="367"/>
      <c r="FH117" s="367"/>
      <c r="FI117" s="367"/>
      <c r="FJ117" s="367"/>
      <c r="FK117" s="367"/>
      <c r="FL117" s="367"/>
      <c r="FM117" s="367"/>
      <c r="FN117" s="367"/>
      <c r="FO117" s="367"/>
      <c r="FP117" s="367"/>
      <c r="FQ117" s="367"/>
      <c r="FR117" s="367"/>
      <c r="FS117" s="367"/>
      <c r="FT117" s="367"/>
      <c r="FU117" s="367"/>
      <c r="FV117" s="367"/>
      <c r="FW117" s="367"/>
      <c r="FX117" s="367"/>
      <c r="FY117" s="367"/>
      <c r="FZ117" s="367"/>
      <c r="GA117" s="367"/>
      <c r="GB117" s="367"/>
      <c r="GC117" s="367"/>
      <c r="GD117" s="367"/>
      <c r="GE117" s="367"/>
      <c r="GF117" s="367"/>
      <c r="GG117" s="367"/>
      <c r="GH117" s="367"/>
      <c r="GI117" s="367"/>
      <c r="GJ117" s="367"/>
      <c r="GK117" s="367"/>
      <c r="GL117" s="367"/>
      <c r="GM117" s="367"/>
      <c r="GN117" s="367"/>
      <c r="GO117" s="367"/>
      <c r="GP117" s="367"/>
      <c r="GQ117" s="367"/>
      <c r="GR117" s="367"/>
      <c r="GS117" s="367"/>
      <c r="GT117" s="367"/>
      <c r="GU117" s="367"/>
      <c r="GV117" s="367"/>
      <c r="GW117" s="367"/>
      <c r="GX117" s="367"/>
      <c r="GY117" s="367"/>
      <c r="GZ117" s="367"/>
      <c r="HA117" s="367"/>
      <c r="HB117" s="367"/>
      <c r="HC117" s="367"/>
      <c r="HD117" s="367"/>
      <c r="HE117" s="367"/>
      <c r="HF117" s="367"/>
      <c r="HG117" s="367"/>
      <c r="HH117" s="367"/>
      <c r="HI117" s="367"/>
      <c r="HJ117" s="367"/>
      <c r="HK117" s="367"/>
      <c r="HL117" s="367"/>
      <c r="HM117" s="367"/>
      <c r="HN117" s="367"/>
      <c r="HO117" s="367"/>
      <c r="HP117" s="367"/>
      <c r="HQ117" s="367"/>
      <c r="HR117" s="367"/>
      <c r="HS117" s="367"/>
      <c r="HT117" s="367"/>
      <c r="HU117" s="367"/>
      <c r="HV117" s="367"/>
      <c r="HW117" s="367"/>
      <c r="HX117" s="367"/>
      <c r="HY117" s="367"/>
      <c r="HZ117" s="367"/>
      <c r="IA117" s="367"/>
      <c r="IB117" s="367"/>
      <c r="IC117" s="367"/>
      <c r="ID117" s="367"/>
      <c r="IE117" s="367"/>
      <c r="IF117" s="367"/>
      <c r="IG117" s="367"/>
      <c r="IH117" s="367"/>
      <c r="II117" s="367"/>
      <c r="IJ117" s="367"/>
      <c r="IK117" s="367"/>
      <c r="IL117" s="367"/>
      <c r="IM117" s="367"/>
      <c r="IN117" s="367"/>
      <c r="IO117" s="367"/>
      <c r="IP117" s="367"/>
      <c r="IQ117" s="367"/>
      <c r="IR117" s="367"/>
      <c r="IS117" s="367"/>
      <c r="IT117" s="367"/>
      <c r="IU117" s="367"/>
      <c r="IV117" s="367"/>
      <c r="IW117" s="367"/>
      <c r="IX117" s="367"/>
      <c r="IY117" s="367"/>
      <c r="IZ117" s="367"/>
      <c r="JA117" s="367"/>
      <c r="JB117" s="367"/>
      <c r="JC117" s="367"/>
      <c r="JD117" s="367"/>
      <c r="JE117" s="367"/>
      <c r="JF117" s="367"/>
      <c r="JG117" s="367"/>
      <c r="JH117" s="367"/>
      <c r="JI117" s="367"/>
      <c r="JJ117" s="367"/>
      <c r="JK117" s="367"/>
      <c r="JL117" s="367"/>
      <c r="JM117" s="367"/>
      <c r="JN117" s="367"/>
      <c r="JO117" s="367"/>
      <c r="JP117" s="367"/>
      <c r="JQ117" s="367"/>
      <c r="JR117" s="367"/>
      <c r="JS117" s="367"/>
      <c r="JT117" s="367"/>
      <c r="JU117" s="367"/>
      <c r="JV117" s="367"/>
      <c r="JW117" s="367"/>
      <c r="JX117" s="367"/>
      <c r="JY117" s="367"/>
      <c r="JZ117" s="367"/>
      <c r="KA117" s="367"/>
      <c r="KB117" s="367"/>
      <c r="KC117" s="367"/>
      <c r="KD117" s="367"/>
      <c r="KE117" s="367"/>
      <c r="KF117" s="367"/>
      <c r="KG117" s="367"/>
      <c r="KH117" s="367"/>
      <c r="KI117" s="367"/>
      <c r="KJ117" s="367"/>
      <c r="KK117" s="367"/>
      <c r="KL117" s="367"/>
      <c r="KM117" s="367"/>
      <c r="KN117" s="367"/>
      <c r="KO117" s="367"/>
      <c r="KP117" s="367"/>
      <c r="KQ117" s="367"/>
      <c r="KR117" s="367"/>
      <c r="KS117" s="367"/>
      <c r="KT117" s="367"/>
      <c r="KU117" s="367"/>
      <c r="KV117" s="367"/>
      <c r="KW117" s="367"/>
      <c r="KX117" s="367"/>
      <c r="KY117" s="367"/>
      <c r="KZ117" s="367"/>
      <c r="LA117" s="367"/>
      <c r="LB117" s="367"/>
      <c r="LC117" s="367"/>
      <c r="LD117" s="367"/>
      <c r="LE117" s="367"/>
      <c r="LF117" s="367"/>
      <c r="LG117" s="367"/>
      <c r="LH117" s="367"/>
      <c r="LI117" s="367"/>
      <c r="LJ117" s="367"/>
      <c r="LK117" s="367"/>
      <c r="LL117" s="367"/>
      <c r="LM117" s="367"/>
      <c r="LN117" s="367"/>
      <c r="LO117" s="367"/>
      <c r="LP117" s="367"/>
      <c r="LQ117" s="367"/>
      <c r="LR117" s="367"/>
      <c r="LS117" s="367"/>
      <c r="LT117" s="367"/>
      <c r="LU117" s="367"/>
      <c r="LV117" s="367"/>
      <c r="LW117" s="367"/>
      <c r="LX117" s="367"/>
      <c r="LY117" s="367"/>
      <c r="LZ117" s="367"/>
      <c r="MA117" s="367"/>
      <c r="MB117" s="367"/>
      <c r="MC117" s="367"/>
      <c r="MD117" s="367"/>
      <c r="ME117" s="367"/>
      <c r="MF117" s="367"/>
      <c r="MG117" s="367"/>
      <c r="MH117" s="367"/>
      <c r="MI117" s="367"/>
      <c r="MJ117" s="367"/>
      <c r="MK117" s="367"/>
      <c r="ML117" s="367"/>
      <c r="MM117" s="367"/>
      <c r="MN117" s="367"/>
      <c r="MO117" s="367"/>
      <c r="MP117" s="367"/>
      <c r="MQ117" s="367"/>
      <c r="MR117" s="367"/>
      <c r="MS117" s="367"/>
      <c r="MT117" s="367"/>
      <c r="MU117" s="367"/>
      <c r="MV117" s="367"/>
      <c r="MW117" s="367"/>
      <c r="MX117" s="367"/>
      <c r="MY117" s="367"/>
      <c r="MZ117" s="367"/>
      <c r="NA117" s="367"/>
      <c r="NB117" s="367"/>
      <c r="NC117" s="367"/>
      <c r="ND117" s="367"/>
      <c r="NE117" s="367"/>
      <c r="NF117" s="367"/>
      <c r="NG117" s="367"/>
      <c r="NH117" s="367"/>
      <c r="NI117" s="367"/>
      <c r="NJ117" s="367"/>
      <c r="NK117" s="367"/>
      <c r="NL117" s="367"/>
      <c r="NM117" s="367"/>
      <c r="NN117" s="367"/>
      <c r="NO117" s="367"/>
      <c r="NP117" s="367"/>
      <c r="NQ117" s="367"/>
      <c r="NR117" s="367"/>
      <c r="NS117" s="367"/>
      <c r="NT117" s="367"/>
      <c r="NU117" s="367"/>
      <c r="NV117" s="367"/>
      <c r="NW117" s="367"/>
      <c r="NX117" s="367"/>
      <c r="NY117" s="367"/>
      <c r="NZ117" s="367"/>
      <c r="OA117" s="367"/>
      <c r="OB117" s="367"/>
      <c r="OC117" s="367"/>
      <c r="OD117" s="367"/>
      <c r="OE117" s="367"/>
      <c r="OF117" s="367"/>
      <c r="OG117" s="367"/>
      <c r="OH117" s="367"/>
      <c r="OI117" s="367"/>
      <c r="OJ117" s="367"/>
      <c r="OK117" s="367"/>
      <c r="OL117" s="367"/>
      <c r="OM117" s="367"/>
      <c r="ON117" s="367"/>
      <c r="OO117" s="367"/>
      <c r="OP117" s="367"/>
      <c r="OQ117" s="367"/>
      <c r="OR117" s="367"/>
      <c r="OS117" s="367"/>
      <c r="OT117" s="367"/>
      <c r="OU117" s="367"/>
      <c r="OV117" s="367"/>
      <c r="OW117" s="367"/>
      <c r="OX117" s="367"/>
      <c r="OY117" s="367"/>
      <c r="OZ117" s="367"/>
      <c r="PA117" s="367"/>
      <c r="PB117" s="367"/>
      <c r="PC117" s="367"/>
      <c r="PD117" s="367"/>
      <c r="PE117" s="367"/>
      <c r="PF117" s="367"/>
      <c r="PG117" s="367"/>
      <c r="PH117" s="367"/>
      <c r="PI117" s="367"/>
      <c r="PJ117" s="367"/>
      <c r="PK117" s="367"/>
      <c r="PL117" s="367"/>
      <c r="PM117" s="367"/>
      <c r="PN117" s="367"/>
      <c r="PO117" s="367"/>
      <c r="PP117" s="367"/>
      <c r="PQ117" s="367"/>
      <c r="PR117" s="367"/>
      <c r="PS117" s="367"/>
      <c r="PT117" s="367"/>
      <c r="PU117" s="367"/>
      <c r="PV117" s="367"/>
      <c r="PW117" s="367"/>
      <c r="PX117" s="367"/>
      <c r="PY117" s="367"/>
      <c r="PZ117" s="367"/>
      <c r="QA117" s="367"/>
      <c r="QB117" s="367"/>
      <c r="QC117" s="367"/>
      <c r="QD117" s="367"/>
      <c r="QE117" s="367"/>
      <c r="QF117" s="367"/>
      <c r="QG117" s="367"/>
      <c r="QH117" s="367"/>
      <c r="QI117" s="367"/>
      <c r="QJ117" s="367"/>
      <c r="QK117" s="367"/>
      <c r="QL117" s="367"/>
      <c r="QM117" s="367"/>
      <c r="QN117" s="367"/>
      <c r="QO117" s="367"/>
      <c r="QP117" s="367"/>
      <c r="QQ117" s="367"/>
      <c r="QR117" s="367"/>
      <c r="QS117" s="367"/>
      <c r="QT117" s="367"/>
      <c r="QU117" s="367"/>
      <c r="QV117" s="367"/>
      <c r="QW117" s="367"/>
      <c r="QX117" s="367"/>
      <c r="QY117" s="367"/>
      <c r="QZ117" s="367"/>
      <c r="RA117" s="367"/>
      <c r="RB117" s="367"/>
      <c r="RC117" s="367"/>
      <c r="RD117" s="367"/>
      <c r="RE117" s="367"/>
      <c r="RF117" s="367"/>
      <c r="RG117" s="367"/>
      <c r="RH117" s="367"/>
      <c r="RI117" s="367"/>
      <c r="RJ117" s="367"/>
      <c r="RK117" s="367"/>
      <c r="RL117" s="367"/>
      <c r="RM117" s="367"/>
      <c r="RN117" s="367"/>
      <c r="RO117" s="367"/>
      <c r="RP117" s="367"/>
      <c r="RQ117" s="367"/>
      <c r="RR117" s="367"/>
      <c r="RS117" s="367"/>
      <c r="RT117" s="367"/>
      <c r="RU117" s="367"/>
      <c r="RV117" s="367"/>
      <c r="RW117" s="367"/>
      <c r="RX117" s="367"/>
      <c r="RY117" s="367"/>
      <c r="RZ117" s="367"/>
      <c r="SA117" s="367"/>
      <c r="SB117" s="367"/>
      <c r="SC117" s="367"/>
      <c r="SD117" s="367"/>
      <c r="SE117" s="367"/>
      <c r="SF117" s="367"/>
      <c r="SG117" s="367"/>
      <c r="SH117" s="367"/>
      <c r="SI117" s="367"/>
      <c r="SJ117" s="367"/>
      <c r="SK117" s="367"/>
      <c r="SL117" s="367"/>
      <c r="SM117" s="367"/>
      <c r="SN117" s="367"/>
      <c r="SO117" s="367"/>
      <c r="SP117" s="367"/>
      <c r="SQ117" s="367"/>
      <c r="SR117" s="367"/>
      <c r="SS117" s="367"/>
      <c r="ST117" s="367"/>
      <c r="SU117" s="367"/>
      <c r="SV117" s="367"/>
      <c r="SW117" s="367"/>
      <c r="SX117" s="367"/>
      <c r="SY117" s="367"/>
      <c r="SZ117" s="367"/>
      <c r="TA117" s="367"/>
      <c r="TB117" s="367"/>
      <c r="TC117" s="367"/>
      <c r="TD117" s="367"/>
      <c r="TE117" s="367"/>
      <c r="TF117" s="367"/>
      <c r="TG117" s="367"/>
      <c r="TH117" s="367"/>
      <c r="TI117" s="367"/>
      <c r="TJ117" s="367"/>
      <c r="TK117" s="367"/>
      <c r="TL117" s="367"/>
      <c r="TM117" s="367"/>
      <c r="TN117" s="367"/>
      <c r="TO117" s="367"/>
      <c r="TP117" s="367"/>
      <c r="TQ117" s="367"/>
      <c r="TR117" s="367"/>
      <c r="TS117" s="367"/>
      <c r="TT117" s="367"/>
      <c r="TU117" s="367"/>
      <c r="TV117" s="367"/>
      <c r="TW117" s="367"/>
      <c r="TX117" s="367"/>
      <c r="TY117" s="367"/>
      <c r="TZ117" s="367"/>
      <c r="UA117" s="367"/>
      <c r="UB117" s="367"/>
      <c r="UC117" s="367"/>
      <c r="UD117" s="367"/>
      <c r="UE117" s="367"/>
      <c r="UF117" s="367"/>
      <c r="UG117" s="367"/>
      <c r="UH117" s="367"/>
      <c r="UI117" s="367"/>
      <c r="UJ117" s="367"/>
      <c r="UK117" s="367"/>
      <c r="UL117" s="367"/>
      <c r="UM117" s="367"/>
      <c r="UN117" s="367"/>
      <c r="UO117" s="367"/>
      <c r="UP117" s="367"/>
      <c r="UQ117" s="367"/>
      <c r="UR117" s="367"/>
      <c r="US117" s="367"/>
      <c r="UT117" s="367"/>
      <c r="UU117" s="367"/>
      <c r="UV117" s="367"/>
      <c r="UW117" s="367"/>
      <c r="UX117" s="367"/>
      <c r="UY117" s="367"/>
      <c r="UZ117" s="367"/>
      <c r="VA117" s="367"/>
      <c r="VB117" s="367"/>
      <c r="VC117" s="367"/>
      <c r="VD117" s="367"/>
      <c r="VE117" s="367"/>
      <c r="VF117" s="367"/>
      <c r="VG117" s="367"/>
      <c r="VH117" s="367"/>
      <c r="VI117" s="367"/>
      <c r="VJ117" s="367"/>
      <c r="VK117" s="367"/>
      <c r="VL117" s="367"/>
      <c r="VM117" s="367"/>
      <c r="VN117" s="367"/>
      <c r="VO117" s="367"/>
      <c r="VP117" s="367"/>
      <c r="VQ117" s="367"/>
      <c r="VR117" s="367"/>
      <c r="VS117" s="367"/>
      <c r="VT117" s="367"/>
      <c r="VU117" s="367"/>
      <c r="VV117" s="367"/>
      <c r="VW117" s="367"/>
      <c r="VX117" s="367"/>
      <c r="VY117" s="367"/>
      <c r="VZ117" s="367"/>
      <c r="WA117" s="367"/>
      <c r="WB117" s="367"/>
      <c r="WC117" s="367"/>
      <c r="WD117" s="367"/>
      <c r="WE117" s="367"/>
      <c r="WF117" s="367"/>
      <c r="WG117" s="367"/>
      <c r="WH117" s="367"/>
      <c r="WI117" s="367"/>
      <c r="WJ117" s="367"/>
      <c r="WK117" s="367"/>
      <c r="WL117" s="367"/>
      <c r="WM117" s="367"/>
      <c r="WN117" s="367"/>
      <c r="WO117" s="367"/>
      <c r="WP117" s="367"/>
      <c r="WQ117" s="367"/>
      <c r="WR117" s="367"/>
      <c r="WS117" s="367"/>
      <c r="WT117" s="367"/>
      <c r="WU117" s="367"/>
      <c r="WV117" s="367"/>
      <c r="WW117" s="367"/>
      <c r="WX117" s="367"/>
      <c r="WY117" s="367"/>
      <c r="WZ117" s="367"/>
      <c r="XA117" s="367"/>
      <c r="XB117" s="367"/>
      <c r="XC117" s="367"/>
      <c r="XD117" s="367"/>
      <c r="XE117" s="367"/>
      <c r="XF117" s="367"/>
      <c r="XG117" s="367"/>
      <c r="XH117" s="367"/>
      <c r="XI117" s="367"/>
      <c r="XJ117" s="367"/>
      <c r="XK117" s="367"/>
      <c r="XL117" s="367"/>
      <c r="XM117" s="367"/>
      <c r="XN117" s="367"/>
      <c r="XO117" s="367"/>
      <c r="XP117" s="367"/>
      <c r="XQ117" s="367"/>
      <c r="XR117" s="367"/>
      <c r="XS117" s="367"/>
      <c r="XT117" s="367"/>
      <c r="XU117" s="367"/>
      <c r="XV117" s="367"/>
      <c r="XW117" s="367"/>
      <c r="XX117" s="367"/>
      <c r="XY117" s="367"/>
      <c r="XZ117" s="367"/>
      <c r="YA117" s="367"/>
      <c r="YB117" s="367"/>
      <c r="YC117" s="367"/>
      <c r="YD117" s="367"/>
      <c r="YE117" s="367"/>
      <c r="YF117" s="367"/>
      <c r="YG117" s="367"/>
      <c r="YH117" s="367"/>
      <c r="YI117" s="367"/>
      <c r="YJ117" s="367"/>
      <c r="YK117" s="367"/>
      <c r="YL117" s="367"/>
      <c r="YM117" s="367"/>
      <c r="YN117" s="367"/>
      <c r="YO117" s="367"/>
      <c r="YP117" s="367"/>
      <c r="YQ117" s="367"/>
      <c r="YR117" s="367"/>
      <c r="YS117" s="367"/>
      <c r="YT117" s="367"/>
      <c r="YU117" s="367"/>
      <c r="YV117" s="367"/>
      <c r="YW117" s="367"/>
      <c r="YX117" s="367"/>
      <c r="YY117" s="367"/>
      <c r="YZ117" s="367"/>
      <c r="ZA117" s="367"/>
      <c r="ZB117" s="367"/>
      <c r="ZC117" s="367"/>
      <c r="ZD117" s="367"/>
      <c r="ZE117" s="367"/>
      <c r="ZF117" s="367"/>
      <c r="ZG117" s="367"/>
      <c r="ZH117" s="367"/>
      <c r="ZI117" s="367"/>
      <c r="ZJ117" s="367"/>
      <c r="ZK117" s="367"/>
      <c r="ZL117" s="367"/>
      <c r="ZM117" s="367"/>
      <c r="ZN117" s="367"/>
      <c r="ZO117" s="367"/>
      <c r="ZP117" s="367"/>
      <c r="ZQ117" s="367"/>
      <c r="ZR117" s="367"/>
      <c r="ZS117" s="367"/>
      <c r="ZT117" s="367"/>
      <c r="ZU117" s="367"/>
      <c r="ZV117" s="367"/>
      <c r="ZW117" s="367"/>
      <c r="ZX117" s="367"/>
      <c r="ZY117" s="367"/>
      <c r="ZZ117" s="367"/>
      <c r="AAA117" s="367"/>
      <c r="AAB117" s="367"/>
      <c r="AAC117" s="367"/>
      <c r="AAD117" s="367"/>
      <c r="AAE117" s="367"/>
      <c r="AAF117" s="367"/>
      <c r="AAG117" s="367"/>
      <c r="AAH117" s="367"/>
      <c r="AAI117" s="367"/>
      <c r="AAJ117" s="367"/>
      <c r="AAK117" s="367"/>
      <c r="AAL117" s="367"/>
      <c r="AAM117" s="367"/>
      <c r="AAN117" s="367"/>
      <c r="AAO117" s="367"/>
      <c r="AAP117" s="367"/>
      <c r="AAQ117" s="367"/>
      <c r="AAR117" s="367"/>
      <c r="AAS117" s="367"/>
      <c r="AAT117" s="367"/>
      <c r="AAU117" s="367"/>
      <c r="AAV117" s="367"/>
      <c r="AAW117" s="367"/>
      <c r="AAX117" s="367"/>
      <c r="AAY117" s="367"/>
      <c r="AAZ117" s="367"/>
      <c r="ABA117" s="367"/>
      <c r="ABB117" s="367"/>
      <c r="ABC117" s="367"/>
      <c r="ABD117" s="367"/>
      <c r="ABE117" s="367"/>
      <c r="ABF117" s="367"/>
      <c r="ABG117" s="367"/>
      <c r="ABH117" s="367"/>
      <c r="ABI117" s="367"/>
      <c r="ABJ117" s="367"/>
      <c r="ABK117" s="367"/>
      <c r="ABL117" s="367"/>
      <c r="ABM117" s="367"/>
      <c r="ABN117" s="367"/>
      <c r="ABO117" s="367"/>
      <c r="ABP117" s="367"/>
      <c r="ABQ117" s="367"/>
      <c r="ABR117" s="367"/>
      <c r="ABS117" s="367"/>
      <c r="ABT117" s="367"/>
      <c r="ABU117" s="367"/>
      <c r="ABV117" s="367"/>
      <c r="ABW117" s="367"/>
      <c r="ABX117" s="367"/>
      <c r="ABY117" s="367"/>
      <c r="ABZ117" s="367"/>
      <c r="ACA117" s="367"/>
      <c r="ACB117" s="367"/>
      <c r="ACC117" s="367"/>
      <c r="ACD117" s="367"/>
      <c r="ACE117" s="367"/>
      <c r="ACF117" s="367"/>
      <c r="ACG117" s="367"/>
      <c r="ACH117" s="367"/>
      <c r="ACI117" s="367"/>
      <c r="ACJ117" s="367"/>
      <c r="ACK117" s="367"/>
      <c r="ACL117" s="367"/>
      <c r="ACM117" s="367"/>
      <c r="ACN117" s="367"/>
      <c r="ACO117" s="367"/>
      <c r="ACP117" s="367"/>
      <c r="ACQ117" s="367"/>
      <c r="ACR117" s="367"/>
      <c r="ACS117" s="367"/>
      <c r="ACT117" s="367"/>
      <c r="ACU117" s="367"/>
      <c r="ACV117" s="367"/>
      <c r="ACW117" s="367"/>
      <c r="ACX117" s="367"/>
      <c r="ACY117" s="367"/>
      <c r="ACZ117" s="367"/>
      <c r="ADA117" s="367"/>
      <c r="ADB117" s="367"/>
      <c r="ADC117" s="367"/>
      <c r="ADD117" s="367"/>
      <c r="ADE117" s="367"/>
      <c r="ADF117" s="367"/>
      <c r="ADG117" s="367"/>
      <c r="ADH117" s="367"/>
      <c r="ADI117" s="367"/>
      <c r="ADJ117" s="367"/>
      <c r="ADK117" s="367"/>
      <c r="ADL117" s="367"/>
      <c r="ADM117" s="367"/>
      <c r="ADN117" s="367"/>
      <c r="ADO117" s="367"/>
      <c r="ADP117" s="367"/>
      <c r="ADQ117" s="367"/>
      <c r="ADR117" s="367"/>
      <c r="ADS117" s="367"/>
      <c r="ADT117" s="367"/>
      <c r="ADU117" s="367"/>
      <c r="ADV117" s="367"/>
      <c r="ADW117" s="367"/>
      <c r="ADX117" s="367"/>
      <c r="ADY117" s="367"/>
      <c r="ADZ117" s="367"/>
      <c r="AEA117" s="367"/>
      <c r="AEB117" s="367"/>
      <c r="AEC117" s="367"/>
      <c r="AED117" s="367"/>
      <c r="AEE117" s="367"/>
      <c r="AEF117" s="367"/>
      <c r="AEG117" s="367"/>
      <c r="AEH117" s="367"/>
      <c r="AEI117" s="367"/>
      <c r="AEJ117" s="367"/>
      <c r="AEK117" s="367"/>
      <c r="AEL117" s="367"/>
      <c r="AEM117" s="367"/>
      <c r="AEN117" s="367"/>
      <c r="AEO117" s="367"/>
      <c r="AEP117" s="367"/>
      <c r="AEQ117" s="367"/>
      <c r="AER117" s="367"/>
      <c r="AES117" s="367"/>
      <c r="AET117" s="367"/>
      <c r="AEU117" s="367"/>
      <c r="AEV117" s="367"/>
      <c r="AEW117" s="367"/>
      <c r="AEX117" s="367"/>
      <c r="AEY117" s="367"/>
      <c r="AEZ117" s="367"/>
      <c r="AFA117" s="367"/>
      <c r="AFB117" s="367"/>
      <c r="AFC117" s="367"/>
      <c r="AFD117" s="367"/>
      <c r="AFE117" s="367"/>
      <c r="AFF117" s="367"/>
      <c r="AFG117" s="367"/>
      <c r="AFH117" s="367"/>
      <c r="AFI117" s="367"/>
      <c r="AFJ117" s="367"/>
      <c r="AFK117" s="367"/>
      <c r="AFL117" s="367"/>
      <c r="AFM117" s="367"/>
      <c r="AFN117" s="367"/>
      <c r="AFO117" s="367"/>
      <c r="AFP117" s="367"/>
      <c r="AFQ117" s="367"/>
      <c r="AFR117" s="367"/>
      <c r="AFS117" s="367"/>
      <c r="AFT117" s="367"/>
      <c r="AFU117" s="367"/>
      <c r="AFV117" s="367"/>
      <c r="AFW117" s="367"/>
      <c r="AFX117" s="367"/>
      <c r="AFY117" s="367"/>
      <c r="AFZ117" s="367"/>
      <c r="AGA117" s="367"/>
      <c r="AGB117" s="367"/>
      <c r="AGC117" s="367"/>
      <c r="AGD117" s="367"/>
      <c r="AGE117" s="367"/>
      <c r="AGF117" s="367"/>
      <c r="AGG117" s="367"/>
      <c r="AGH117" s="367"/>
      <c r="AGI117" s="367"/>
      <c r="AGJ117" s="367"/>
      <c r="AGK117" s="367"/>
      <c r="AGL117" s="367"/>
      <c r="AGM117" s="367"/>
      <c r="AGN117" s="367"/>
      <c r="AGO117" s="367"/>
      <c r="AGP117" s="367"/>
      <c r="AGQ117" s="367"/>
      <c r="AGR117" s="367"/>
      <c r="AGS117" s="367"/>
      <c r="AGT117" s="367"/>
      <c r="AGU117" s="367"/>
      <c r="AGV117" s="367"/>
      <c r="AGW117" s="367"/>
      <c r="AGX117" s="367"/>
      <c r="AGY117" s="367"/>
      <c r="AGZ117" s="367"/>
      <c r="AHA117" s="367"/>
      <c r="AHB117" s="367"/>
      <c r="AHC117" s="367"/>
      <c r="AHD117" s="367"/>
      <c r="AHE117" s="367"/>
      <c r="AHF117" s="367"/>
      <c r="AHG117" s="367"/>
      <c r="AHH117" s="367"/>
      <c r="AHI117" s="367"/>
      <c r="AHJ117" s="367"/>
      <c r="AHK117" s="367"/>
      <c r="AHL117" s="367"/>
      <c r="AHM117" s="367"/>
      <c r="AHN117" s="367"/>
      <c r="AHO117" s="367"/>
      <c r="AHP117" s="367"/>
      <c r="AHQ117" s="367"/>
      <c r="AHR117" s="367"/>
      <c r="AHS117" s="367"/>
      <c r="AHT117" s="367"/>
      <c r="AHU117" s="367"/>
      <c r="AHV117" s="367"/>
      <c r="AHW117" s="367"/>
      <c r="AHX117" s="367"/>
      <c r="AHY117" s="367"/>
      <c r="AHZ117" s="367"/>
      <c r="AIA117" s="367"/>
      <c r="AIB117" s="367"/>
      <c r="AIC117" s="367"/>
      <c r="AID117" s="367"/>
      <c r="AIE117" s="367"/>
      <c r="AIF117" s="367"/>
      <c r="AIG117" s="367"/>
      <c r="AIH117" s="367"/>
      <c r="AII117" s="367"/>
      <c r="AIJ117" s="367"/>
      <c r="AIK117" s="367"/>
      <c r="AIL117" s="367"/>
      <c r="AIM117" s="367"/>
      <c r="AIN117" s="367"/>
      <c r="AIO117" s="367"/>
      <c r="AIP117" s="367"/>
      <c r="AIQ117" s="367"/>
      <c r="AIR117" s="367"/>
      <c r="AIS117" s="367"/>
      <c r="AIT117" s="367"/>
      <c r="AIU117" s="367"/>
      <c r="AIV117" s="367"/>
      <c r="AIW117" s="367"/>
      <c r="AIX117" s="367"/>
      <c r="AIY117" s="367"/>
      <c r="AIZ117" s="367"/>
      <c r="AJA117" s="367"/>
      <c r="AJB117" s="367"/>
      <c r="AJC117" s="367"/>
      <c r="AJD117" s="367"/>
      <c r="AJE117" s="367"/>
      <c r="AJF117" s="367"/>
      <c r="AJG117" s="367"/>
      <c r="AJH117" s="367"/>
      <c r="AJI117" s="367"/>
      <c r="AJJ117" s="367"/>
      <c r="AJK117" s="367"/>
      <c r="AJL117" s="367"/>
      <c r="AJM117" s="367"/>
      <c r="AJN117" s="367"/>
      <c r="AJO117" s="367"/>
      <c r="AJP117" s="367"/>
      <c r="AJQ117" s="367"/>
      <c r="AJR117" s="367"/>
      <c r="AJS117" s="367"/>
      <c r="AJT117" s="367"/>
      <c r="AJU117" s="367"/>
      <c r="AJV117" s="367"/>
      <c r="AJW117" s="367"/>
      <c r="AJX117" s="367"/>
      <c r="AJY117" s="367"/>
      <c r="AJZ117" s="367"/>
      <c r="AKA117" s="367"/>
      <c r="AKB117" s="367"/>
      <c r="AKC117" s="367"/>
      <c r="AKD117" s="367"/>
      <c r="AKE117" s="367"/>
      <c r="AKF117" s="367"/>
      <c r="AKG117" s="367"/>
      <c r="AKH117" s="367"/>
      <c r="AKI117" s="367"/>
      <c r="AKJ117" s="367"/>
      <c r="AKK117" s="367"/>
      <c r="AKL117" s="367"/>
      <c r="AKM117" s="367"/>
      <c r="AKN117" s="367"/>
      <c r="AKO117" s="367"/>
      <c r="AKP117" s="367"/>
      <c r="AKQ117" s="367"/>
      <c r="AKR117" s="367"/>
      <c r="AKS117" s="367"/>
      <c r="AKT117" s="367"/>
      <c r="AKU117" s="367"/>
      <c r="AKV117" s="367"/>
      <c r="AKW117" s="367"/>
      <c r="AKX117" s="367"/>
      <c r="AKY117" s="367"/>
      <c r="AKZ117" s="367"/>
      <c r="ALA117" s="367"/>
      <c r="ALB117" s="367"/>
      <c r="ALC117" s="367"/>
      <c r="ALD117" s="367"/>
      <c r="ALE117" s="367"/>
      <c r="ALF117" s="367"/>
      <c r="ALG117" s="367"/>
      <c r="ALH117" s="367"/>
      <c r="ALI117" s="367"/>
      <c r="ALJ117" s="367"/>
      <c r="ALK117" s="367"/>
      <c r="ALL117" s="367"/>
      <c r="ALM117" s="367"/>
      <c r="ALN117" s="367"/>
      <c r="ALO117" s="367"/>
      <c r="ALP117" s="367"/>
      <c r="ALQ117" s="367"/>
      <c r="ALR117" s="367"/>
      <c r="ALS117" s="367"/>
      <c r="ALT117" s="367"/>
      <c r="ALU117" s="367"/>
      <c r="ALV117" s="367"/>
      <c r="ALW117" s="367"/>
      <c r="ALX117" s="367"/>
      <c r="ALY117" s="367"/>
      <c r="ALZ117" s="367"/>
      <c r="AMA117" s="367"/>
      <c r="AMB117" s="367"/>
      <c r="AMC117" s="367"/>
      <c r="AMD117" s="367"/>
      <c r="AME117" s="367"/>
      <c r="AMF117" s="367"/>
      <c r="AMG117" s="367"/>
      <c r="AMH117" s="367"/>
      <c r="AMI117" s="367"/>
      <c r="AMJ117" s="367"/>
      <c r="AMK117" s="367"/>
      <c r="AML117" s="367"/>
      <c r="AMM117" s="367"/>
      <c r="AMN117" s="367"/>
      <c r="AMO117" s="367"/>
      <c r="AMP117" s="367"/>
      <c r="AMQ117" s="367"/>
      <c r="AMR117" s="367"/>
      <c r="AMS117" s="367"/>
      <c r="AMT117" s="367"/>
      <c r="AMU117" s="367"/>
      <c r="AMV117" s="367"/>
      <c r="AMW117" s="367"/>
      <c r="AMX117" s="367"/>
      <c r="AMY117" s="367"/>
      <c r="AMZ117" s="367"/>
      <c r="ANA117" s="367"/>
      <c r="ANB117" s="367"/>
      <c r="ANC117" s="367"/>
      <c r="AND117" s="367"/>
      <c r="ANE117" s="367"/>
      <c r="ANF117" s="367"/>
      <c r="ANG117" s="367"/>
      <c r="ANH117" s="367"/>
      <c r="ANI117" s="367"/>
      <c r="ANJ117" s="367"/>
      <c r="ANK117" s="367"/>
      <c r="ANL117" s="367"/>
      <c r="ANM117" s="367"/>
      <c r="ANN117" s="367"/>
      <c r="ANO117" s="367"/>
      <c r="ANP117" s="367"/>
      <c r="ANQ117" s="367"/>
      <c r="ANR117" s="367"/>
      <c r="ANS117" s="367"/>
      <c r="ANT117" s="367"/>
      <c r="ANU117" s="367"/>
      <c r="ANV117" s="367"/>
      <c r="ANW117" s="367"/>
      <c r="ANX117" s="367"/>
      <c r="ANY117" s="367"/>
      <c r="ANZ117" s="367"/>
      <c r="AOA117" s="367"/>
      <c r="AOB117" s="367"/>
      <c r="AOC117" s="367"/>
      <c r="AOD117" s="367"/>
      <c r="AOE117" s="367"/>
      <c r="AOF117" s="367"/>
      <c r="AOG117" s="367"/>
      <c r="AOH117" s="367"/>
      <c r="AOI117" s="367"/>
      <c r="AOJ117" s="367"/>
      <c r="AOK117" s="367"/>
      <c r="AOL117" s="367"/>
      <c r="AOM117" s="367"/>
      <c r="AON117" s="367"/>
      <c r="AOO117" s="367"/>
      <c r="AOP117" s="367"/>
      <c r="AOQ117" s="367"/>
      <c r="AOR117" s="367"/>
      <c r="AOS117" s="367"/>
      <c r="AOT117" s="367"/>
      <c r="AOU117" s="367"/>
      <c r="AOV117" s="367"/>
      <c r="AOW117" s="367"/>
      <c r="AOX117" s="367"/>
      <c r="AOY117" s="367"/>
      <c r="AOZ117" s="367"/>
      <c r="APA117" s="367"/>
      <c r="APB117" s="367"/>
      <c r="APC117" s="367"/>
      <c r="APD117" s="367"/>
      <c r="APE117" s="367"/>
      <c r="APF117" s="367"/>
      <c r="APG117" s="367"/>
      <c r="APH117" s="367"/>
      <c r="API117" s="367"/>
      <c r="APJ117" s="367"/>
      <c r="APK117" s="367"/>
      <c r="APL117" s="367"/>
      <c r="APM117" s="367"/>
      <c r="APN117" s="367"/>
      <c r="APO117" s="367"/>
      <c r="APP117" s="367"/>
      <c r="APQ117" s="367"/>
      <c r="APR117" s="367"/>
      <c r="APS117" s="367"/>
      <c r="APT117" s="367"/>
      <c r="APU117" s="367"/>
      <c r="APV117" s="367"/>
      <c r="APW117" s="367"/>
      <c r="APX117" s="367"/>
      <c r="APY117" s="367"/>
      <c r="APZ117" s="367"/>
      <c r="AQA117" s="367"/>
      <c r="AQB117" s="367"/>
      <c r="AQC117" s="367"/>
      <c r="AQD117" s="367"/>
      <c r="AQE117" s="367"/>
      <c r="AQF117" s="367"/>
      <c r="AQG117" s="367"/>
      <c r="AQH117" s="367"/>
      <c r="AQI117" s="367"/>
      <c r="AQJ117" s="367"/>
      <c r="AQK117" s="367"/>
      <c r="AQL117" s="367"/>
      <c r="AQM117" s="367"/>
      <c r="AQN117" s="367"/>
      <c r="AQO117" s="367"/>
      <c r="AQP117" s="367"/>
      <c r="AQQ117" s="367"/>
      <c r="AQR117" s="367"/>
      <c r="AQS117" s="367"/>
      <c r="AQT117" s="367"/>
      <c r="AQU117" s="367"/>
      <c r="AQV117" s="367"/>
      <c r="AQW117" s="367"/>
      <c r="AQX117" s="367"/>
      <c r="AQY117" s="367"/>
      <c r="AQZ117" s="367"/>
      <c r="ARA117" s="367"/>
      <c r="ARB117" s="367"/>
      <c r="ARC117" s="367"/>
      <c r="ARD117" s="367"/>
      <c r="ARE117" s="367"/>
      <c r="ARF117" s="367"/>
      <c r="ARG117" s="367"/>
      <c r="ARH117" s="367"/>
      <c r="ARI117" s="367"/>
      <c r="ARJ117" s="367"/>
      <c r="ARK117" s="367"/>
      <c r="ARL117" s="367"/>
      <c r="ARM117" s="367"/>
      <c r="ARN117" s="367"/>
      <c r="ARO117" s="367"/>
      <c r="ARP117" s="367"/>
      <c r="ARQ117" s="367"/>
      <c r="ARR117" s="367"/>
      <c r="ARS117" s="367"/>
      <c r="ART117" s="367"/>
      <c r="ARU117" s="367"/>
      <c r="ARV117" s="367"/>
      <c r="ARW117" s="367"/>
      <c r="ARX117" s="367"/>
      <c r="ARY117" s="367"/>
      <c r="ARZ117" s="367"/>
      <c r="ASA117" s="367"/>
      <c r="ASB117" s="367"/>
      <c r="ASC117" s="367"/>
      <c r="ASD117" s="367"/>
      <c r="ASE117" s="367"/>
      <c r="ASF117" s="367"/>
      <c r="ASG117" s="367"/>
      <c r="ASH117" s="367"/>
      <c r="ASI117" s="367"/>
      <c r="ASJ117" s="367"/>
      <c r="ASK117" s="367"/>
      <c r="ASL117" s="367"/>
      <c r="ASM117" s="367"/>
      <c r="ASN117" s="367"/>
      <c r="ASO117" s="367"/>
      <c r="ASP117" s="367"/>
      <c r="ASQ117" s="367"/>
      <c r="ASR117" s="367"/>
      <c r="ASS117" s="367"/>
      <c r="AST117" s="367"/>
      <c r="ASU117" s="367"/>
      <c r="ASV117" s="367"/>
      <c r="ASW117" s="367"/>
      <c r="ASX117" s="367"/>
      <c r="ASY117" s="367"/>
      <c r="ASZ117" s="367"/>
      <c r="ATA117" s="367"/>
      <c r="ATB117" s="367"/>
      <c r="ATC117" s="367"/>
      <c r="ATD117" s="367"/>
    </row>
    <row r="118" spans="1:1200" s="366" customFormat="1">
      <c r="A118" s="363">
        <v>9</v>
      </c>
      <c r="B118" s="363">
        <v>17</v>
      </c>
      <c r="C118" s="364" t="s">
        <v>1334</v>
      </c>
      <c r="D118" s="363">
        <v>2002</v>
      </c>
      <c r="E118" s="365" t="s">
        <v>1264</v>
      </c>
      <c r="F118" s="363" t="s">
        <v>1049</v>
      </c>
      <c r="G118" s="364"/>
      <c r="H118" s="364"/>
      <c r="I118" s="364"/>
      <c r="J118" s="364"/>
      <c r="K118" s="366" t="s">
        <v>1557</v>
      </c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367"/>
      <c r="AF118" s="367"/>
      <c r="AG118" s="367"/>
      <c r="AH118" s="367"/>
      <c r="AI118" s="367"/>
      <c r="AJ118" s="367"/>
      <c r="AK118" s="367"/>
      <c r="AL118" s="367"/>
      <c r="AM118" s="367"/>
      <c r="AN118" s="367"/>
      <c r="AO118" s="367"/>
      <c r="AP118" s="367"/>
      <c r="AQ118" s="367"/>
      <c r="AR118" s="367"/>
      <c r="AS118" s="367"/>
      <c r="AT118" s="367"/>
      <c r="AU118" s="367"/>
      <c r="AV118" s="367"/>
      <c r="AW118" s="367"/>
      <c r="AX118" s="367"/>
      <c r="AY118" s="367"/>
      <c r="AZ118" s="367"/>
      <c r="BA118" s="367"/>
      <c r="BB118" s="367"/>
      <c r="BC118" s="367"/>
      <c r="BD118" s="367"/>
      <c r="BE118" s="367"/>
      <c r="BF118" s="367"/>
      <c r="BG118" s="367"/>
      <c r="BH118" s="367"/>
      <c r="BI118" s="367"/>
      <c r="BJ118" s="367"/>
      <c r="BK118" s="367"/>
      <c r="BL118" s="367"/>
      <c r="BM118" s="367"/>
      <c r="BN118" s="367"/>
      <c r="BO118" s="367"/>
      <c r="BP118" s="367"/>
      <c r="BQ118" s="367"/>
      <c r="BR118" s="367"/>
      <c r="BS118" s="367"/>
      <c r="BT118" s="367"/>
      <c r="BU118" s="367"/>
      <c r="BV118" s="367"/>
      <c r="BW118" s="367"/>
      <c r="BX118" s="367"/>
      <c r="BY118" s="367"/>
      <c r="BZ118" s="367"/>
      <c r="CA118" s="367"/>
      <c r="CB118" s="367"/>
      <c r="CC118" s="367"/>
      <c r="CD118" s="367"/>
      <c r="CE118" s="367"/>
      <c r="CF118" s="367"/>
      <c r="CG118" s="367"/>
      <c r="CH118" s="367"/>
      <c r="CI118" s="367"/>
      <c r="CJ118" s="367"/>
      <c r="CK118" s="367"/>
      <c r="CL118" s="367"/>
      <c r="CM118" s="367"/>
      <c r="CN118" s="367"/>
      <c r="CO118" s="367"/>
      <c r="CP118" s="367"/>
      <c r="CQ118" s="367"/>
      <c r="CR118" s="367"/>
      <c r="CS118" s="367"/>
      <c r="CT118" s="367"/>
      <c r="CU118" s="367"/>
      <c r="CV118" s="367"/>
      <c r="CW118" s="367"/>
      <c r="CX118" s="367"/>
      <c r="CY118" s="367"/>
      <c r="CZ118" s="367"/>
      <c r="DA118" s="367"/>
      <c r="DB118" s="367"/>
      <c r="DC118" s="367"/>
      <c r="DD118" s="367"/>
      <c r="DE118" s="367"/>
      <c r="DF118" s="367"/>
      <c r="DG118" s="367"/>
      <c r="DH118" s="367"/>
      <c r="DI118" s="367"/>
      <c r="DJ118" s="367"/>
      <c r="DK118" s="367"/>
      <c r="DL118" s="367"/>
      <c r="DM118" s="367"/>
      <c r="DN118" s="367"/>
      <c r="DO118" s="367"/>
      <c r="DP118" s="367"/>
      <c r="DQ118" s="367"/>
      <c r="DR118" s="367"/>
      <c r="DS118" s="367"/>
      <c r="DT118" s="367"/>
      <c r="DU118" s="367"/>
      <c r="DV118" s="367"/>
      <c r="DW118" s="367"/>
      <c r="DX118" s="367"/>
      <c r="DY118" s="367"/>
      <c r="DZ118" s="367"/>
      <c r="EA118" s="367"/>
      <c r="EB118" s="367"/>
      <c r="EC118" s="367"/>
      <c r="ED118" s="367"/>
      <c r="EE118" s="367"/>
      <c r="EF118" s="367"/>
      <c r="EG118" s="367"/>
      <c r="EH118" s="367"/>
      <c r="EI118" s="367"/>
      <c r="EJ118" s="367"/>
      <c r="EK118" s="367"/>
      <c r="EL118" s="367"/>
      <c r="EM118" s="367"/>
      <c r="EN118" s="367"/>
      <c r="EO118" s="367"/>
      <c r="EP118" s="367"/>
      <c r="EQ118" s="367"/>
      <c r="ER118" s="367"/>
      <c r="ES118" s="367"/>
      <c r="ET118" s="367"/>
      <c r="EU118" s="367"/>
      <c r="EV118" s="367"/>
      <c r="EW118" s="367"/>
      <c r="EX118" s="367"/>
      <c r="EY118" s="367"/>
      <c r="EZ118" s="367"/>
      <c r="FA118" s="367"/>
      <c r="FB118" s="367"/>
      <c r="FC118" s="367"/>
      <c r="FD118" s="367"/>
      <c r="FE118" s="367"/>
      <c r="FF118" s="367"/>
      <c r="FG118" s="367"/>
      <c r="FH118" s="367"/>
      <c r="FI118" s="367"/>
      <c r="FJ118" s="367"/>
      <c r="FK118" s="367"/>
      <c r="FL118" s="367"/>
      <c r="FM118" s="367"/>
      <c r="FN118" s="367"/>
      <c r="FO118" s="367"/>
      <c r="FP118" s="367"/>
      <c r="FQ118" s="367"/>
      <c r="FR118" s="367"/>
      <c r="FS118" s="367"/>
      <c r="FT118" s="367"/>
      <c r="FU118" s="367"/>
      <c r="FV118" s="367"/>
      <c r="FW118" s="367"/>
      <c r="FX118" s="367"/>
      <c r="FY118" s="367"/>
      <c r="FZ118" s="367"/>
      <c r="GA118" s="367"/>
      <c r="GB118" s="367"/>
      <c r="GC118" s="367"/>
      <c r="GD118" s="367"/>
      <c r="GE118" s="367"/>
      <c r="GF118" s="367"/>
      <c r="GG118" s="367"/>
      <c r="GH118" s="367"/>
      <c r="GI118" s="367"/>
      <c r="GJ118" s="367"/>
      <c r="GK118" s="367"/>
      <c r="GL118" s="367"/>
      <c r="GM118" s="367"/>
      <c r="GN118" s="367"/>
      <c r="GO118" s="367"/>
      <c r="GP118" s="367"/>
      <c r="GQ118" s="367"/>
      <c r="GR118" s="367"/>
      <c r="GS118" s="367"/>
      <c r="GT118" s="367"/>
      <c r="GU118" s="367"/>
      <c r="GV118" s="367"/>
      <c r="GW118" s="367"/>
      <c r="GX118" s="367"/>
      <c r="GY118" s="367"/>
      <c r="GZ118" s="367"/>
      <c r="HA118" s="367"/>
      <c r="HB118" s="367"/>
      <c r="HC118" s="367"/>
      <c r="HD118" s="367"/>
      <c r="HE118" s="367"/>
      <c r="HF118" s="367"/>
      <c r="HG118" s="367"/>
      <c r="HH118" s="367"/>
      <c r="HI118" s="367"/>
      <c r="HJ118" s="367"/>
      <c r="HK118" s="367"/>
      <c r="HL118" s="367"/>
      <c r="HM118" s="367"/>
      <c r="HN118" s="367"/>
      <c r="HO118" s="367"/>
      <c r="HP118" s="367"/>
      <c r="HQ118" s="367"/>
      <c r="HR118" s="367"/>
      <c r="HS118" s="367"/>
      <c r="HT118" s="367"/>
      <c r="HU118" s="367"/>
      <c r="HV118" s="367"/>
      <c r="HW118" s="367"/>
      <c r="HX118" s="367"/>
      <c r="HY118" s="367"/>
      <c r="HZ118" s="367"/>
      <c r="IA118" s="367"/>
      <c r="IB118" s="367"/>
      <c r="IC118" s="367"/>
      <c r="ID118" s="367"/>
      <c r="IE118" s="367"/>
      <c r="IF118" s="367"/>
      <c r="IG118" s="367"/>
      <c r="IH118" s="367"/>
      <c r="II118" s="367"/>
      <c r="IJ118" s="367"/>
      <c r="IK118" s="367"/>
      <c r="IL118" s="367"/>
      <c r="IM118" s="367"/>
      <c r="IN118" s="367"/>
      <c r="IO118" s="367"/>
      <c r="IP118" s="367"/>
      <c r="IQ118" s="367"/>
      <c r="IR118" s="367"/>
      <c r="IS118" s="367"/>
      <c r="IT118" s="367"/>
      <c r="IU118" s="367"/>
      <c r="IV118" s="367"/>
      <c r="IW118" s="367"/>
      <c r="IX118" s="367"/>
      <c r="IY118" s="367"/>
      <c r="IZ118" s="367"/>
      <c r="JA118" s="367"/>
      <c r="JB118" s="367"/>
      <c r="JC118" s="367"/>
      <c r="JD118" s="367"/>
      <c r="JE118" s="367"/>
      <c r="JF118" s="367"/>
      <c r="JG118" s="367"/>
      <c r="JH118" s="367"/>
      <c r="JI118" s="367"/>
      <c r="JJ118" s="367"/>
      <c r="JK118" s="367"/>
      <c r="JL118" s="367"/>
      <c r="JM118" s="367"/>
      <c r="JN118" s="367"/>
      <c r="JO118" s="367"/>
      <c r="JP118" s="367"/>
      <c r="JQ118" s="367"/>
      <c r="JR118" s="367"/>
      <c r="JS118" s="367"/>
      <c r="JT118" s="367"/>
      <c r="JU118" s="367"/>
      <c r="JV118" s="367"/>
      <c r="JW118" s="367"/>
      <c r="JX118" s="367"/>
      <c r="JY118" s="367"/>
      <c r="JZ118" s="367"/>
      <c r="KA118" s="367"/>
      <c r="KB118" s="367"/>
      <c r="KC118" s="367"/>
      <c r="KD118" s="367"/>
      <c r="KE118" s="367"/>
      <c r="KF118" s="367"/>
      <c r="KG118" s="367"/>
      <c r="KH118" s="367"/>
      <c r="KI118" s="367"/>
      <c r="KJ118" s="367"/>
      <c r="KK118" s="367"/>
      <c r="KL118" s="367"/>
      <c r="KM118" s="367"/>
      <c r="KN118" s="367"/>
      <c r="KO118" s="367"/>
      <c r="KP118" s="367"/>
      <c r="KQ118" s="367"/>
      <c r="KR118" s="367"/>
      <c r="KS118" s="367"/>
      <c r="KT118" s="367"/>
      <c r="KU118" s="367"/>
      <c r="KV118" s="367"/>
      <c r="KW118" s="367"/>
      <c r="KX118" s="367"/>
      <c r="KY118" s="367"/>
      <c r="KZ118" s="367"/>
      <c r="LA118" s="367"/>
      <c r="LB118" s="367"/>
      <c r="LC118" s="367"/>
      <c r="LD118" s="367"/>
      <c r="LE118" s="367"/>
      <c r="LF118" s="367"/>
      <c r="LG118" s="367"/>
      <c r="LH118" s="367"/>
      <c r="LI118" s="367"/>
      <c r="LJ118" s="367"/>
      <c r="LK118" s="367"/>
      <c r="LL118" s="367"/>
      <c r="LM118" s="367"/>
      <c r="LN118" s="367"/>
      <c r="LO118" s="367"/>
      <c r="LP118" s="367"/>
      <c r="LQ118" s="367"/>
      <c r="LR118" s="367"/>
      <c r="LS118" s="367"/>
      <c r="LT118" s="367"/>
      <c r="LU118" s="367"/>
      <c r="LV118" s="367"/>
      <c r="LW118" s="367"/>
      <c r="LX118" s="367"/>
      <c r="LY118" s="367"/>
      <c r="LZ118" s="367"/>
      <c r="MA118" s="367"/>
      <c r="MB118" s="367"/>
      <c r="MC118" s="367"/>
      <c r="MD118" s="367"/>
      <c r="ME118" s="367"/>
      <c r="MF118" s="367"/>
      <c r="MG118" s="367"/>
      <c r="MH118" s="367"/>
      <c r="MI118" s="367"/>
      <c r="MJ118" s="367"/>
      <c r="MK118" s="367"/>
      <c r="ML118" s="367"/>
      <c r="MM118" s="367"/>
      <c r="MN118" s="367"/>
      <c r="MO118" s="367"/>
      <c r="MP118" s="367"/>
      <c r="MQ118" s="367"/>
      <c r="MR118" s="367"/>
      <c r="MS118" s="367"/>
      <c r="MT118" s="367"/>
      <c r="MU118" s="367"/>
      <c r="MV118" s="367"/>
      <c r="MW118" s="367"/>
      <c r="MX118" s="367"/>
      <c r="MY118" s="367"/>
      <c r="MZ118" s="367"/>
      <c r="NA118" s="367"/>
      <c r="NB118" s="367"/>
      <c r="NC118" s="367"/>
      <c r="ND118" s="367"/>
      <c r="NE118" s="367"/>
      <c r="NF118" s="367"/>
      <c r="NG118" s="367"/>
      <c r="NH118" s="367"/>
      <c r="NI118" s="367"/>
      <c r="NJ118" s="367"/>
      <c r="NK118" s="367"/>
      <c r="NL118" s="367"/>
      <c r="NM118" s="367"/>
      <c r="NN118" s="367"/>
      <c r="NO118" s="367"/>
      <c r="NP118" s="367"/>
      <c r="NQ118" s="367"/>
      <c r="NR118" s="367"/>
      <c r="NS118" s="367"/>
      <c r="NT118" s="367"/>
      <c r="NU118" s="367"/>
      <c r="NV118" s="367"/>
      <c r="NW118" s="367"/>
      <c r="NX118" s="367"/>
      <c r="NY118" s="367"/>
      <c r="NZ118" s="367"/>
      <c r="OA118" s="367"/>
      <c r="OB118" s="367"/>
      <c r="OC118" s="367"/>
      <c r="OD118" s="367"/>
      <c r="OE118" s="367"/>
      <c r="OF118" s="367"/>
      <c r="OG118" s="367"/>
      <c r="OH118" s="367"/>
      <c r="OI118" s="367"/>
      <c r="OJ118" s="367"/>
      <c r="OK118" s="367"/>
      <c r="OL118" s="367"/>
      <c r="OM118" s="367"/>
      <c r="ON118" s="367"/>
      <c r="OO118" s="367"/>
      <c r="OP118" s="367"/>
      <c r="OQ118" s="367"/>
      <c r="OR118" s="367"/>
      <c r="OS118" s="367"/>
      <c r="OT118" s="367"/>
      <c r="OU118" s="367"/>
      <c r="OV118" s="367"/>
      <c r="OW118" s="367"/>
      <c r="OX118" s="367"/>
      <c r="OY118" s="367"/>
      <c r="OZ118" s="367"/>
      <c r="PA118" s="367"/>
      <c r="PB118" s="367"/>
      <c r="PC118" s="367"/>
      <c r="PD118" s="367"/>
      <c r="PE118" s="367"/>
      <c r="PF118" s="367"/>
      <c r="PG118" s="367"/>
      <c r="PH118" s="367"/>
      <c r="PI118" s="367"/>
      <c r="PJ118" s="367"/>
      <c r="PK118" s="367"/>
      <c r="PL118" s="367"/>
      <c r="PM118" s="367"/>
      <c r="PN118" s="367"/>
      <c r="PO118" s="367"/>
      <c r="PP118" s="367"/>
      <c r="PQ118" s="367"/>
      <c r="PR118" s="367"/>
      <c r="PS118" s="367"/>
      <c r="PT118" s="367"/>
      <c r="PU118" s="367"/>
      <c r="PV118" s="367"/>
      <c r="PW118" s="367"/>
      <c r="PX118" s="367"/>
      <c r="PY118" s="367"/>
      <c r="PZ118" s="367"/>
      <c r="QA118" s="367"/>
      <c r="QB118" s="367"/>
      <c r="QC118" s="367"/>
      <c r="QD118" s="367"/>
      <c r="QE118" s="367"/>
      <c r="QF118" s="367"/>
      <c r="QG118" s="367"/>
      <c r="QH118" s="367"/>
      <c r="QI118" s="367"/>
      <c r="QJ118" s="367"/>
      <c r="QK118" s="367"/>
      <c r="QL118" s="367"/>
      <c r="QM118" s="367"/>
      <c r="QN118" s="367"/>
      <c r="QO118" s="367"/>
      <c r="QP118" s="367"/>
      <c r="QQ118" s="367"/>
      <c r="QR118" s="367"/>
      <c r="QS118" s="367"/>
      <c r="QT118" s="367"/>
      <c r="QU118" s="367"/>
      <c r="QV118" s="367"/>
      <c r="QW118" s="367"/>
      <c r="QX118" s="367"/>
      <c r="QY118" s="367"/>
      <c r="QZ118" s="367"/>
      <c r="RA118" s="367"/>
      <c r="RB118" s="367"/>
      <c r="RC118" s="367"/>
      <c r="RD118" s="367"/>
      <c r="RE118" s="367"/>
      <c r="RF118" s="367"/>
      <c r="RG118" s="367"/>
      <c r="RH118" s="367"/>
      <c r="RI118" s="367"/>
      <c r="RJ118" s="367"/>
      <c r="RK118" s="367"/>
      <c r="RL118" s="367"/>
      <c r="RM118" s="367"/>
      <c r="RN118" s="367"/>
      <c r="RO118" s="367"/>
      <c r="RP118" s="367"/>
      <c r="RQ118" s="367"/>
      <c r="RR118" s="367"/>
      <c r="RS118" s="367"/>
      <c r="RT118" s="367"/>
      <c r="RU118" s="367"/>
      <c r="RV118" s="367"/>
      <c r="RW118" s="367"/>
      <c r="RX118" s="367"/>
      <c r="RY118" s="367"/>
      <c r="RZ118" s="367"/>
      <c r="SA118" s="367"/>
      <c r="SB118" s="367"/>
      <c r="SC118" s="367"/>
      <c r="SD118" s="367"/>
      <c r="SE118" s="367"/>
      <c r="SF118" s="367"/>
      <c r="SG118" s="367"/>
      <c r="SH118" s="367"/>
      <c r="SI118" s="367"/>
      <c r="SJ118" s="367"/>
      <c r="SK118" s="367"/>
      <c r="SL118" s="367"/>
      <c r="SM118" s="367"/>
      <c r="SN118" s="367"/>
      <c r="SO118" s="367"/>
      <c r="SP118" s="367"/>
      <c r="SQ118" s="367"/>
      <c r="SR118" s="367"/>
      <c r="SS118" s="367"/>
      <c r="ST118" s="367"/>
      <c r="SU118" s="367"/>
      <c r="SV118" s="367"/>
      <c r="SW118" s="367"/>
      <c r="SX118" s="367"/>
      <c r="SY118" s="367"/>
      <c r="SZ118" s="367"/>
      <c r="TA118" s="367"/>
      <c r="TB118" s="367"/>
      <c r="TC118" s="367"/>
      <c r="TD118" s="367"/>
      <c r="TE118" s="367"/>
      <c r="TF118" s="367"/>
      <c r="TG118" s="367"/>
      <c r="TH118" s="367"/>
      <c r="TI118" s="367"/>
      <c r="TJ118" s="367"/>
      <c r="TK118" s="367"/>
      <c r="TL118" s="367"/>
      <c r="TM118" s="367"/>
      <c r="TN118" s="367"/>
      <c r="TO118" s="367"/>
      <c r="TP118" s="367"/>
      <c r="TQ118" s="367"/>
      <c r="TR118" s="367"/>
      <c r="TS118" s="367"/>
      <c r="TT118" s="367"/>
      <c r="TU118" s="367"/>
      <c r="TV118" s="367"/>
      <c r="TW118" s="367"/>
      <c r="TX118" s="367"/>
      <c r="TY118" s="367"/>
      <c r="TZ118" s="367"/>
      <c r="UA118" s="367"/>
      <c r="UB118" s="367"/>
      <c r="UC118" s="367"/>
      <c r="UD118" s="367"/>
      <c r="UE118" s="367"/>
      <c r="UF118" s="367"/>
      <c r="UG118" s="367"/>
      <c r="UH118" s="367"/>
      <c r="UI118" s="367"/>
      <c r="UJ118" s="367"/>
      <c r="UK118" s="367"/>
      <c r="UL118" s="367"/>
      <c r="UM118" s="367"/>
      <c r="UN118" s="367"/>
      <c r="UO118" s="367"/>
      <c r="UP118" s="367"/>
      <c r="UQ118" s="367"/>
      <c r="UR118" s="367"/>
      <c r="US118" s="367"/>
      <c r="UT118" s="367"/>
      <c r="UU118" s="367"/>
      <c r="UV118" s="367"/>
      <c r="UW118" s="367"/>
      <c r="UX118" s="367"/>
      <c r="UY118" s="367"/>
      <c r="UZ118" s="367"/>
      <c r="VA118" s="367"/>
      <c r="VB118" s="367"/>
      <c r="VC118" s="367"/>
      <c r="VD118" s="367"/>
      <c r="VE118" s="367"/>
      <c r="VF118" s="367"/>
      <c r="VG118" s="367"/>
      <c r="VH118" s="367"/>
      <c r="VI118" s="367"/>
      <c r="VJ118" s="367"/>
      <c r="VK118" s="367"/>
      <c r="VL118" s="367"/>
      <c r="VM118" s="367"/>
      <c r="VN118" s="367"/>
      <c r="VO118" s="367"/>
      <c r="VP118" s="367"/>
      <c r="VQ118" s="367"/>
      <c r="VR118" s="367"/>
      <c r="VS118" s="367"/>
      <c r="VT118" s="367"/>
      <c r="VU118" s="367"/>
      <c r="VV118" s="367"/>
      <c r="VW118" s="367"/>
      <c r="VX118" s="367"/>
      <c r="VY118" s="367"/>
      <c r="VZ118" s="367"/>
      <c r="WA118" s="367"/>
      <c r="WB118" s="367"/>
      <c r="WC118" s="367"/>
      <c r="WD118" s="367"/>
      <c r="WE118" s="367"/>
      <c r="WF118" s="367"/>
      <c r="WG118" s="367"/>
      <c r="WH118" s="367"/>
      <c r="WI118" s="367"/>
      <c r="WJ118" s="367"/>
      <c r="WK118" s="367"/>
      <c r="WL118" s="367"/>
      <c r="WM118" s="367"/>
      <c r="WN118" s="367"/>
      <c r="WO118" s="367"/>
      <c r="WP118" s="367"/>
      <c r="WQ118" s="367"/>
      <c r="WR118" s="367"/>
      <c r="WS118" s="367"/>
      <c r="WT118" s="367"/>
      <c r="WU118" s="367"/>
      <c r="WV118" s="367"/>
      <c r="WW118" s="367"/>
      <c r="WX118" s="367"/>
      <c r="WY118" s="367"/>
      <c r="WZ118" s="367"/>
      <c r="XA118" s="367"/>
      <c r="XB118" s="367"/>
      <c r="XC118" s="367"/>
      <c r="XD118" s="367"/>
      <c r="XE118" s="367"/>
      <c r="XF118" s="367"/>
      <c r="XG118" s="367"/>
      <c r="XH118" s="367"/>
      <c r="XI118" s="367"/>
      <c r="XJ118" s="367"/>
      <c r="XK118" s="367"/>
      <c r="XL118" s="367"/>
      <c r="XM118" s="367"/>
      <c r="XN118" s="367"/>
      <c r="XO118" s="367"/>
      <c r="XP118" s="367"/>
      <c r="XQ118" s="367"/>
      <c r="XR118" s="367"/>
      <c r="XS118" s="367"/>
      <c r="XT118" s="367"/>
      <c r="XU118" s="367"/>
      <c r="XV118" s="367"/>
      <c r="XW118" s="367"/>
      <c r="XX118" s="367"/>
      <c r="XY118" s="367"/>
      <c r="XZ118" s="367"/>
      <c r="YA118" s="367"/>
      <c r="YB118" s="367"/>
      <c r="YC118" s="367"/>
      <c r="YD118" s="367"/>
      <c r="YE118" s="367"/>
      <c r="YF118" s="367"/>
      <c r="YG118" s="367"/>
      <c r="YH118" s="367"/>
      <c r="YI118" s="367"/>
      <c r="YJ118" s="367"/>
      <c r="YK118" s="367"/>
      <c r="YL118" s="367"/>
      <c r="YM118" s="367"/>
      <c r="YN118" s="367"/>
      <c r="YO118" s="367"/>
      <c r="YP118" s="367"/>
      <c r="YQ118" s="367"/>
      <c r="YR118" s="367"/>
      <c r="YS118" s="367"/>
      <c r="YT118" s="367"/>
      <c r="YU118" s="367"/>
      <c r="YV118" s="367"/>
      <c r="YW118" s="367"/>
      <c r="YX118" s="367"/>
      <c r="YY118" s="367"/>
      <c r="YZ118" s="367"/>
      <c r="ZA118" s="367"/>
      <c r="ZB118" s="367"/>
      <c r="ZC118" s="367"/>
      <c r="ZD118" s="367"/>
      <c r="ZE118" s="367"/>
      <c r="ZF118" s="367"/>
      <c r="ZG118" s="367"/>
      <c r="ZH118" s="367"/>
      <c r="ZI118" s="367"/>
      <c r="ZJ118" s="367"/>
      <c r="ZK118" s="367"/>
      <c r="ZL118" s="367"/>
      <c r="ZM118" s="367"/>
      <c r="ZN118" s="367"/>
      <c r="ZO118" s="367"/>
      <c r="ZP118" s="367"/>
      <c r="ZQ118" s="367"/>
      <c r="ZR118" s="367"/>
      <c r="ZS118" s="367"/>
      <c r="ZT118" s="367"/>
      <c r="ZU118" s="367"/>
      <c r="ZV118" s="367"/>
      <c r="ZW118" s="367"/>
      <c r="ZX118" s="367"/>
      <c r="ZY118" s="367"/>
      <c r="ZZ118" s="367"/>
      <c r="AAA118" s="367"/>
      <c r="AAB118" s="367"/>
      <c r="AAC118" s="367"/>
      <c r="AAD118" s="367"/>
      <c r="AAE118" s="367"/>
      <c r="AAF118" s="367"/>
      <c r="AAG118" s="367"/>
      <c r="AAH118" s="367"/>
      <c r="AAI118" s="367"/>
      <c r="AAJ118" s="367"/>
      <c r="AAK118" s="367"/>
      <c r="AAL118" s="367"/>
      <c r="AAM118" s="367"/>
      <c r="AAN118" s="367"/>
      <c r="AAO118" s="367"/>
      <c r="AAP118" s="367"/>
      <c r="AAQ118" s="367"/>
      <c r="AAR118" s="367"/>
      <c r="AAS118" s="367"/>
      <c r="AAT118" s="367"/>
      <c r="AAU118" s="367"/>
      <c r="AAV118" s="367"/>
      <c r="AAW118" s="367"/>
      <c r="AAX118" s="367"/>
      <c r="AAY118" s="367"/>
      <c r="AAZ118" s="367"/>
      <c r="ABA118" s="367"/>
      <c r="ABB118" s="367"/>
      <c r="ABC118" s="367"/>
      <c r="ABD118" s="367"/>
      <c r="ABE118" s="367"/>
      <c r="ABF118" s="367"/>
      <c r="ABG118" s="367"/>
      <c r="ABH118" s="367"/>
      <c r="ABI118" s="367"/>
      <c r="ABJ118" s="367"/>
      <c r="ABK118" s="367"/>
      <c r="ABL118" s="367"/>
      <c r="ABM118" s="367"/>
      <c r="ABN118" s="367"/>
      <c r="ABO118" s="367"/>
      <c r="ABP118" s="367"/>
      <c r="ABQ118" s="367"/>
      <c r="ABR118" s="367"/>
      <c r="ABS118" s="367"/>
      <c r="ABT118" s="367"/>
      <c r="ABU118" s="367"/>
      <c r="ABV118" s="367"/>
      <c r="ABW118" s="367"/>
      <c r="ABX118" s="367"/>
      <c r="ABY118" s="367"/>
      <c r="ABZ118" s="367"/>
      <c r="ACA118" s="367"/>
      <c r="ACB118" s="367"/>
      <c r="ACC118" s="367"/>
      <c r="ACD118" s="367"/>
      <c r="ACE118" s="367"/>
      <c r="ACF118" s="367"/>
      <c r="ACG118" s="367"/>
      <c r="ACH118" s="367"/>
      <c r="ACI118" s="367"/>
      <c r="ACJ118" s="367"/>
      <c r="ACK118" s="367"/>
      <c r="ACL118" s="367"/>
      <c r="ACM118" s="367"/>
      <c r="ACN118" s="367"/>
      <c r="ACO118" s="367"/>
      <c r="ACP118" s="367"/>
      <c r="ACQ118" s="367"/>
      <c r="ACR118" s="367"/>
      <c r="ACS118" s="367"/>
      <c r="ACT118" s="367"/>
      <c r="ACU118" s="367"/>
      <c r="ACV118" s="367"/>
      <c r="ACW118" s="367"/>
      <c r="ACX118" s="367"/>
      <c r="ACY118" s="367"/>
      <c r="ACZ118" s="367"/>
      <c r="ADA118" s="367"/>
      <c r="ADB118" s="367"/>
      <c r="ADC118" s="367"/>
      <c r="ADD118" s="367"/>
      <c r="ADE118" s="367"/>
      <c r="ADF118" s="367"/>
      <c r="ADG118" s="367"/>
      <c r="ADH118" s="367"/>
      <c r="ADI118" s="367"/>
      <c r="ADJ118" s="367"/>
      <c r="ADK118" s="367"/>
      <c r="ADL118" s="367"/>
      <c r="ADM118" s="367"/>
      <c r="ADN118" s="367"/>
      <c r="ADO118" s="367"/>
      <c r="ADP118" s="367"/>
      <c r="ADQ118" s="367"/>
      <c r="ADR118" s="367"/>
      <c r="ADS118" s="367"/>
      <c r="ADT118" s="367"/>
      <c r="ADU118" s="367"/>
      <c r="ADV118" s="367"/>
      <c r="ADW118" s="367"/>
      <c r="ADX118" s="367"/>
      <c r="ADY118" s="367"/>
      <c r="ADZ118" s="367"/>
      <c r="AEA118" s="367"/>
      <c r="AEB118" s="367"/>
      <c r="AEC118" s="367"/>
      <c r="AED118" s="367"/>
      <c r="AEE118" s="367"/>
      <c r="AEF118" s="367"/>
      <c r="AEG118" s="367"/>
      <c r="AEH118" s="367"/>
      <c r="AEI118" s="367"/>
      <c r="AEJ118" s="367"/>
      <c r="AEK118" s="367"/>
      <c r="AEL118" s="367"/>
      <c r="AEM118" s="367"/>
      <c r="AEN118" s="367"/>
      <c r="AEO118" s="367"/>
      <c r="AEP118" s="367"/>
      <c r="AEQ118" s="367"/>
      <c r="AER118" s="367"/>
      <c r="AES118" s="367"/>
      <c r="AET118" s="367"/>
      <c r="AEU118" s="367"/>
      <c r="AEV118" s="367"/>
      <c r="AEW118" s="367"/>
      <c r="AEX118" s="367"/>
      <c r="AEY118" s="367"/>
      <c r="AEZ118" s="367"/>
      <c r="AFA118" s="367"/>
      <c r="AFB118" s="367"/>
      <c r="AFC118" s="367"/>
      <c r="AFD118" s="367"/>
      <c r="AFE118" s="367"/>
      <c r="AFF118" s="367"/>
      <c r="AFG118" s="367"/>
      <c r="AFH118" s="367"/>
      <c r="AFI118" s="367"/>
      <c r="AFJ118" s="367"/>
      <c r="AFK118" s="367"/>
      <c r="AFL118" s="367"/>
      <c r="AFM118" s="367"/>
      <c r="AFN118" s="367"/>
      <c r="AFO118" s="367"/>
      <c r="AFP118" s="367"/>
      <c r="AFQ118" s="367"/>
      <c r="AFR118" s="367"/>
      <c r="AFS118" s="367"/>
      <c r="AFT118" s="367"/>
      <c r="AFU118" s="367"/>
      <c r="AFV118" s="367"/>
      <c r="AFW118" s="367"/>
      <c r="AFX118" s="367"/>
      <c r="AFY118" s="367"/>
      <c r="AFZ118" s="367"/>
      <c r="AGA118" s="367"/>
      <c r="AGB118" s="367"/>
      <c r="AGC118" s="367"/>
      <c r="AGD118" s="367"/>
      <c r="AGE118" s="367"/>
      <c r="AGF118" s="367"/>
      <c r="AGG118" s="367"/>
      <c r="AGH118" s="367"/>
      <c r="AGI118" s="367"/>
      <c r="AGJ118" s="367"/>
      <c r="AGK118" s="367"/>
      <c r="AGL118" s="367"/>
      <c r="AGM118" s="367"/>
      <c r="AGN118" s="367"/>
      <c r="AGO118" s="367"/>
      <c r="AGP118" s="367"/>
      <c r="AGQ118" s="367"/>
      <c r="AGR118" s="367"/>
      <c r="AGS118" s="367"/>
      <c r="AGT118" s="367"/>
      <c r="AGU118" s="367"/>
      <c r="AGV118" s="367"/>
      <c r="AGW118" s="367"/>
      <c r="AGX118" s="367"/>
      <c r="AGY118" s="367"/>
      <c r="AGZ118" s="367"/>
      <c r="AHA118" s="367"/>
      <c r="AHB118" s="367"/>
      <c r="AHC118" s="367"/>
      <c r="AHD118" s="367"/>
      <c r="AHE118" s="367"/>
      <c r="AHF118" s="367"/>
      <c r="AHG118" s="367"/>
      <c r="AHH118" s="367"/>
      <c r="AHI118" s="367"/>
      <c r="AHJ118" s="367"/>
      <c r="AHK118" s="367"/>
      <c r="AHL118" s="367"/>
      <c r="AHM118" s="367"/>
      <c r="AHN118" s="367"/>
      <c r="AHO118" s="367"/>
      <c r="AHP118" s="367"/>
      <c r="AHQ118" s="367"/>
      <c r="AHR118" s="367"/>
      <c r="AHS118" s="367"/>
      <c r="AHT118" s="367"/>
      <c r="AHU118" s="367"/>
      <c r="AHV118" s="367"/>
      <c r="AHW118" s="367"/>
      <c r="AHX118" s="367"/>
      <c r="AHY118" s="367"/>
      <c r="AHZ118" s="367"/>
      <c r="AIA118" s="367"/>
      <c r="AIB118" s="367"/>
      <c r="AIC118" s="367"/>
      <c r="AID118" s="367"/>
      <c r="AIE118" s="367"/>
      <c r="AIF118" s="367"/>
      <c r="AIG118" s="367"/>
      <c r="AIH118" s="367"/>
      <c r="AII118" s="367"/>
      <c r="AIJ118" s="367"/>
      <c r="AIK118" s="367"/>
      <c r="AIL118" s="367"/>
      <c r="AIM118" s="367"/>
      <c r="AIN118" s="367"/>
      <c r="AIO118" s="367"/>
      <c r="AIP118" s="367"/>
      <c r="AIQ118" s="367"/>
      <c r="AIR118" s="367"/>
      <c r="AIS118" s="367"/>
      <c r="AIT118" s="367"/>
      <c r="AIU118" s="367"/>
      <c r="AIV118" s="367"/>
      <c r="AIW118" s="367"/>
      <c r="AIX118" s="367"/>
      <c r="AIY118" s="367"/>
      <c r="AIZ118" s="367"/>
      <c r="AJA118" s="367"/>
      <c r="AJB118" s="367"/>
      <c r="AJC118" s="367"/>
      <c r="AJD118" s="367"/>
      <c r="AJE118" s="367"/>
      <c r="AJF118" s="367"/>
      <c r="AJG118" s="367"/>
      <c r="AJH118" s="367"/>
      <c r="AJI118" s="367"/>
      <c r="AJJ118" s="367"/>
      <c r="AJK118" s="367"/>
      <c r="AJL118" s="367"/>
      <c r="AJM118" s="367"/>
      <c r="AJN118" s="367"/>
      <c r="AJO118" s="367"/>
      <c r="AJP118" s="367"/>
      <c r="AJQ118" s="367"/>
      <c r="AJR118" s="367"/>
      <c r="AJS118" s="367"/>
      <c r="AJT118" s="367"/>
      <c r="AJU118" s="367"/>
      <c r="AJV118" s="367"/>
      <c r="AJW118" s="367"/>
      <c r="AJX118" s="367"/>
      <c r="AJY118" s="367"/>
      <c r="AJZ118" s="367"/>
      <c r="AKA118" s="367"/>
      <c r="AKB118" s="367"/>
      <c r="AKC118" s="367"/>
      <c r="AKD118" s="367"/>
      <c r="AKE118" s="367"/>
      <c r="AKF118" s="367"/>
      <c r="AKG118" s="367"/>
      <c r="AKH118" s="367"/>
      <c r="AKI118" s="367"/>
      <c r="AKJ118" s="367"/>
      <c r="AKK118" s="367"/>
      <c r="AKL118" s="367"/>
      <c r="AKM118" s="367"/>
      <c r="AKN118" s="367"/>
      <c r="AKO118" s="367"/>
      <c r="AKP118" s="367"/>
      <c r="AKQ118" s="367"/>
      <c r="AKR118" s="367"/>
      <c r="AKS118" s="367"/>
      <c r="AKT118" s="367"/>
      <c r="AKU118" s="367"/>
      <c r="AKV118" s="367"/>
      <c r="AKW118" s="367"/>
      <c r="AKX118" s="367"/>
      <c r="AKY118" s="367"/>
      <c r="AKZ118" s="367"/>
      <c r="ALA118" s="367"/>
      <c r="ALB118" s="367"/>
      <c r="ALC118" s="367"/>
      <c r="ALD118" s="367"/>
      <c r="ALE118" s="367"/>
      <c r="ALF118" s="367"/>
      <c r="ALG118" s="367"/>
      <c r="ALH118" s="367"/>
      <c r="ALI118" s="367"/>
      <c r="ALJ118" s="367"/>
      <c r="ALK118" s="367"/>
      <c r="ALL118" s="367"/>
      <c r="ALM118" s="367"/>
      <c r="ALN118" s="367"/>
      <c r="ALO118" s="367"/>
      <c r="ALP118" s="367"/>
      <c r="ALQ118" s="367"/>
      <c r="ALR118" s="367"/>
      <c r="ALS118" s="367"/>
      <c r="ALT118" s="367"/>
      <c r="ALU118" s="367"/>
      <c r="ALV118" s="367"/>
      <c r="ALW118" s="367"/>
      <c r="ALX118" s="367"/>
      <c r="ALY118" s="367"/>
      <c r="ALZ118" s="367"/>
      <c r="AMA118" s="367"/>
      <c r="AMB118" s="367"/>
      <c r="AMC118" s="367"/>
      <c r="AMD118" s="367"/>
      <c r="AME118" s="367"/>
      <c r="AMF118" s="367"/>
      <c r="AMG118" s="367"/>
      <c r="AMH118" s="367"/>
      <c r="AMI118" s="367"/>
      <c r="AMJ118" s="367"/>
      <c r="AMK118" s="367"/>
      <c r="AML118" s="367"/>
      <c r="AMM118" s="367"/>
      <c r="AMN118" s="367"/>
      <c r="AMO118" s="367"/>
      <c r="AMP118" s="367"/>
      <c r="AMQ118" s="367"/>
      <c r="AMR118" s="367"/>
      <c r="AMS118" s="367"/>
      <c r="AMT118" s="367"/>
      <c r="AMU118" s="367"/>
      <c r="AMV118" s="367"/>
      <c r="AMW118" s="367"/>
      <c r="AMX118" s="367"/>
      <c r="AMY118" s="367"/>
      <c r="AMZ118" s="367"/>
      <c r="ANA118" s="367"/>
      <c r="ANB118" s="367"/>
      <c r="ANC118" s="367"/>
      <c r="AND118" s="367"/>
      <c r="ANE118" s="367"/>
      <c r="ANF118" s="367"/>
      <c r="ANG118" s="367"/>
      <c r="ANH118" s="367"/>
      <c r="ANI118" s="367"/>
      <c r="ANJ118" s="367"/>
      <c r="ANK118" s="367"/>
      <c r="ANL118" s="367"/>
      <c r="ANM118" s="367"/>
      <c r="ANN118" s="367"/>
      <c r="ANO118" s="367"/>
      <c r="ANP118" s="367"/>
      <c r="ANQ118" s="367"/>
      <c r="ANR118" s="367"/>
      <c r="ANS118" s="367"/>
      <c r="ANT118" s="367"/>
      <c r="ANU118" s="367"/>
      <c r="ANV118" s="367"/>
      <c r="ANW118" s="367"/>
      <c r="ANX118" s="367"/>
      <c r="ANY118" s="367"/>
      <c r="ANZ118" s="367"/>
      <c r="AOA118" s="367"/>
      <c r="AOB118" s="367"/>
      <c r="AOC118" s="367"/>
      <c r="AOD118" s="367"/>
      <c r="AOE118" s="367"/>
      <c r="AOF118" s="367"/>
      <c r="AOG118" s="367"/>
      <c r="AOH118" s="367"/>
      <c r="AOI118" s="367"/>
      <c r="AOJ118" s="367"/>
      <c r="AOK118" s="367"/>
      <c r="AOL118" s="367"/>
      <c r="AOM118" s="367"/>
      <c r="AON118" s="367"/>
      <c r="AOO118" s="367"/>
      <c r="AOP118" s="367"/>
      <c r="AOQ118" s="367"/>
      <c r="AOR118" s="367"/>
      <c r="AOS118" s="367"/>
      <c r="AOT118" s="367"/>
      <c r="AOU118" s="367"/>
      <c r="AOV118" s="367"/>
      <c r="AOW118" s="367"/>
      <c r="AOX118" s="367"/>
      <c r="AOY118" s="367"/>
      <c r="AOZ118" s="367"/>
      <c r="APA118" s="367"/>
      <c r="APB118" s="367"/>
      <c r="APC118" s="367"/>
      <c r="APD118" s="367"/>
      <c r="APE118" s="367"/>
      <c r="APF118" s="367"/>
      <c r="APG118" s="367"/>
      <c r="APH118" s="367"/>
      <c r="API118" s="367"/>
      <c r="APJ118" s="367"/>
      <c r="APK118" s="367"/>
      <c r="APL118" s="367"/>
      <c r="APM118" s="367"/>
      <c r="APN118" s="367"/>
      <c r="APO118" s="367"/>
      <c r="APP118" s="367"/>
      <c r="APQ118" s="367"/>
      <c r="APR118" s="367"/>
      <c r="APS118" s="367"/>
      <c r="APT118" s="367"/>
      <c r="APU118" s="367"/>
      <c r="APV118" s="367"/>
      <c r="APW118" s="367"/>
      <c r="APX118" s="367"/>
      <c r="APY118" s="367"/>
      <c r="APZ118" s="367"/>
      <c r="AQA118" s="367"/>
      <c r="AQB118" s="367"/>
      <c r="AQC118" s="367"/>
      <c r="AQD118" s="367"/>
      <c r="AQE118" s="367"/>
      <c r="AQF118" s="367"/>
      <c r="AQG118" s="367"/>
      <c r="AQH118" s="367"/>
      <c r="AQI118" s="367"/>
      <c r="AQJ118" s="367"/>
      <c r="AQK118" s="367"/>
      <c r="AQL118" s="367"/>
      <c r="AQM118" s="367"/>
      <c r="AQN118" s="367"/>
      <c r="AQO118" s="367"/>
      <c r="AQP118" s="367"/>
      <c r="AQQ118" s="367"/>
      <c r="AQR118" s="367"/>
      <c r="AQS118" s="367"/>
      <c r="AQT118" s="367"/>
      <c r="AQU118" s="367"/>
      <c r="AQV118" s="367"/>
      <c r="AQW118" s="367"/>
      <c r="AQX118" s="367"/>
      <c r="AQY118" s="367"/>
      <c r="AQZ118" s="367"/>
      <c r="ARA118" s="367"/>
      <c r="ARB118" s="367"/>
      <c r="ARC118" s="367"/>
      <c r="ARD118" s="367"/>
      <c r="ARE118" s="367"/>
      <c r="ARF118" s="367"/>
      <c r="ARG118" s="367"/>
      <c r="ARH118" s="367"/>
      <c r="ARI118" s="367"/>
      <c r="ARJ118" s="367"/>
      <c r="ARK118" s="367"/>
      <c r="ARL118" s="367"/>
      <c r="ARM118" s="367"/>
      <c r="ARN118" s="367"/>
      <c r="ARO118" s="367"/>
      <c r="ARP118" s="367"/>
      <c r="ARQ118" s="367"/>
      <c r="ARR118" s="367"/>
      <c r="ARS118" s="367"/>
      <c r="ART118" s="367"/>
      <c r="ARU118" s="367"/>
      <c r="ARV118" s="367"/>
      <c r="ARW118" s="367"/>
      <c r="ARX118" s="367"/>
      <c r="ARY118" s="367"/>
      <c r="ARZ118" s="367"/>
      <c r="ASA118" s="367"/>
      <c r="ASB118" s="367"/>
      <c r="ASC118" s="367"/>
      <c r="ASD118" s="367"/>
      <c r="ASE118" s="367"/>
      <c r="ASF118" s="367"/>
      <c r="ASG118" s="367"/>
      <c r="ASH118" s="367"/>
      <c r="ASI118" s="367"/>
      <c r="ASJ118" s="367"/>
      <c r="ASK118" s="367"/>
      <c r="ASL118" s="367"/>
      <c r="ASM118" s="367"/>
      <c r="ASN118" s="367"/>
      <c r="ASO118" s="367"/>
      <c r="ASP118" s="367"/>
      <c r="ASQ118" s="367"/>
      <c r="ASR118" s="367"/>
      <c r="ASS118" s="367"/>
      <c r="AST118" s="367"/>
      <c r="ASU118" s="367"/>
      <c r="ASV118" s="367"/>
      <c r="ASW118" s="367"/>
      <c r="ASX118" s="367"/>
      <c r="ASY118" s="367"/>
      <c r="ASZ118" s="367"/>
      <c r="ATA118" s="367"/>
      <c r="ATB118" s="367"/>
      <c r="ATC118" s="367"/>
      <c r="ATD118" s="367"/>
    </row>
    <row r="119" spans="1:1200" s="366" customFormat="1">
      <c r="A119" s="363">
        <v>9</v>
      </c>
      <c r="B119" s="363">
        <v>19</v>
      </c>
      <c r="C119" s="364" t="s">
        <v>1593</v>
      </c>
      <c r="D119" s="363">
        <v>2003</v>
      </c>
      <c r="E119" s="365" t="s">
        <v>1545</v>
      </c>
      <c r="F119" s="363" t="s">
        <v>1319</v>
      </c>
      <c r="G119" s="364"/>
      <c r="H119" s="364"/>
      <c r="I119" s="364"/>
      <c r="J119" s="364"/>
      <c r="K119" s="366" t="s">
        <v>1557</v>
      </c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367"/>
      <c r="AN119" s="367"/>
      <c r="AO119" s="367"/>
      <c r="AP119" s="367"/>
      <c r="AQ119" s="367"/>
      <c r="AR119" s="367"/>
      <c r="AS119" s="367"/>
      <c r="AT119" s="367"/>
      <c r="AU119" s="367"/>
      <c r="AV119" s="367"/>
      <c r="AW119" s="367"/>
      <c r="AX119" s="367"/>
      <c r="AY119" s="367"/>
      <c r="AZ119" s="367"/>
      <c r="BA119" s="367"/>
      <c r="BB119" s="367"/>
      <c r="BC119" s="367"/>
      <c r="BD119" s="367"/>
      <c r="BE119" s="367"/>
      <c r="BF119" s="367"/>
      <c r="BG119" s="367"/>
      <c r="BH119" s="367"/>
      <c r="BI119" s="367"/>
      <c r="BJ119" s="367"/>
      <c r="BK119" s="367"/>
      <c r="BL119" s="367"/>
      <c r="BM119" s="367"/>
      <c r="BN119" s="367"/>
      <c r="BO119" s="367"/>
      <c r="BP119" s="367"/>
      <c r="BQ119" s="367"/>
      <c r="BR119" s="367"/>
      <c r="BS119" s="367"/>
      <c r="BT119" s="367"/>
      <c r="BU119" s="367"/>
      <c r="BV119" s="367"/>
      <c r="BW119" s="367"/>
      <c r="BX119" s="367"/>
      <c r="BY119" s="367"/>
      <c r="BZ119" s="367"/>
      <c r="CA119" s="367"/>
      <c r="CB119" s="367"/>
      <c r="CC119" s="367"/>
      <c r="CD119" s="367"/>
      <c r="CE119" s="367"/>
      <c r="CF119" s="367"/>
      <c r="CG119" s="367"/>
      <c r="CH119" s="367"/>
      <c r="CI119" s="367"/>
      <c r="CJ119" s="367"/>
      <c r="CK119" s="367"/>
      <c r="CL119" s="367"/>
      <c r="CM119" s="367"/>
      <c r="CN119" s="367"/>
      <c r="CO119" s="367"/>
      <c r="CP119" s="367"/>
      <c r="CQ119" s="367"/>
      <c r="CR119" s="367"/>
      <c r="CS119" s="367"/>
      <c r="CT119" s="367"/>
      <c r="CU119" s="367"/>
      <c r="CV119" s="367"/>
      <c r="CW119" s="367"/>
      <c r="CX119" s="367"/>
      <c r="CY119" s="367"/>
      <c r="CZ119" s="367"/>
      <c r="DA119" s="367"/>
      <c r="DB119" s="367"/>
      <c r="DC119" s="367"/>
      <c r="DD119" s="367"/>
      <c r="DE119" s="367"/>
      <c r="DF119" s="367"/>
      <c r="DG119" s="367"/>
      <c r="DH119" s="367"/>
      <c r="DI119" s="367"/>
      <c r="DJ119" s="367"/>
      <c r="DK119" s="367"/>
      <c r="DL119" s="367"/>
      <c r="DM119" s="367"/>
      <c r="DN119" s="367"/>
      <c r="DO119" s="367"/>
      <c r="DP119" s="367"/>
      <c r="DQ119" s="367"/>
      <c r="DR119" s="367"/>
      <c r="DS119" s="367"/>
      <c r="DT119" s="367"/>
      <c r="DU119" s="367"/>
      <c r="DV119" s="367"/>
      <c r="DW119" s="367"/>
      <c r="DX119" s="367"/>
      <c r="DY119" s="367"/>
      <c r="DZ119" s="367"/>
      <c r="EA119" s="367"/>
      <c r="EB119" s="367"/>
      <c r="EC119" s="367"/>
      <c r="ED119" s="367"/>
      <c r="EE119" s="367"/>
      <c r="EF119" s="367"/>
      <c r="EG119" s="367"/>
      <c r="EH119" s="367"/>
      <c r="EI119" s="367"/>
      <c r="EJ119" s="367"/>
      <c r="EK119" s="367"/>
      <c r="EL119" s="367"/>
      <c r="EM119" s="367"/>
      <c r="EN119" s="367"/>
      <c r="EO119" s="367"/>
      <c r="EP119" s="367"/>
      <c r="EQ119" s="367"/>
      <c r="ER119" s="367"/>
      <c r="ES119" s="367"/>
      <c r="ET119" s="367"/>
      <c r="EU119" s="367"/>
      <c r="EV119" s="367"/>
      <c r="EW119" s="367"/>
      <c r="EX119" s="367"/>
      <c r="EY119" s="367"/>
      <c r="EZ119" s="367"/>
      <c r="FA119" s="367"/>
      <c r="FB119" s="367"/>
      <c r="FC119" s="367"/>
      <c r="FD119" s="367"/>
      <c r="FE119" s="367"/>
      <c r="FF119" s="367"/>
      <c r="FG119" s="367"/>
      <c r="FH119" s="367"/>
      <c r="FI119" s="367"/>
      <c r="FJ119" s="367"/>
      <c r="FK119" s="367"/>
      <c r="FL119" s="367"/>
      <c r="FM119" s="367"/>
      <c r="FN119" s="367"/>
      <c r="FO119" s="367"/>
      <c r="FP119" s="367"/>
      <c r="FQ119" s="367"/>
      <c r="FR119" s="367"/>
      <c r="FS119" s="367"/>
      <c r="FT119" s="367"/>
      <c r="FU119" s="367"/>
      <c r="FV119" s="367"/>
      <c r="FW119" s="367"/>
      <c r="FX119" s="367"/>
      <c r="FY119" s="367"/>
      <c r="FZ119" s="367"/>
      <c r="GA119" s="367"/>
      <c r="GB119" s="367"/>
      <c r="GC119" s="367"/>
      <c r="GD119" s="367"/>
      <c r="GE119" s="367"/>
      <c r="GF119" s="367"/>
      <c r="GG119" s="367"/>
      <c r="GH119" s="367"/>
      <c r="GI119" s="367"/>
      <c r="GJ119" s="367"/>
      <c r="GK119" s="367"/>
      <c r="GL119" s="367"/>
      <c r="GM119" s="367"/>
      <c r="GN119" s="367"/>
      <c r="GO119" s="367"/>
      <c r="GP119" s="367"/>
      <c r="GQ119" s="367"/>
      <c r="GR119" s="367"/>
      <c r="GS119" s="367"/>
      <c r="GT119" s="367"/>
      <c r="GU119" s="367"/>
      <c r="GV119" s="367"/>
      <c r="GW119" s="367"/>
      <c r="GX119" s="367"/>
      <c r="GY119" s="367"/>
      <c r="GZ119" s="367"/>
      <c r="HA119" s="367"/>
      <c r="HB119" s="367"/>
      <c r="HC119" s="367"/>
      <c r="HD119" s="367"/>
      <c r="HE119" s="367"/>
      <c r="HF119" s="367"/>
      <c r="HG119" s="367"/>
      <c r="HH119" s="367"/>
      <c r="HI119" s="367"/>
      <c r="HJ119" s="367"/>
      <c r="HK119" s="367"/>
      <c r="HL119" s="367"/>
      <c r="HM119" s="367"/>
      <c r="HN119" s="367"/>
      <c r="HO119" s="367"/>
      <c r="HP119" s="367"/>
      <c r="HQ119" s="367"/>
      <c r="HR119" s="367"/>
      <c r="HS119" s="367"/>
      <c r="HT119" s="367"/>
      <c r="HU119" s="367"/>
      <c r="HV119" s="367"/>
      <c r="HW119" s="367"/>
      <c r="HX119" s="367"/>
      <c r="HY119" s="367"/>
      <c r="HZ119" s="367"/>
      <c r="IA119" s="367"/>
      <c r="IB119" s="367"/>
      <c r="IC119" s="367"/>
      <c r="ID119" s="367"/>
      <c r="IE119" s="367"/>
      <c r="IF119" s="367"/>
      <c r="IG119" s="367"/>
      <c r="IH119" s="367"/>
      <c r="II119" s="367"/>
      <c r="IJ119" s="367"/>
      <c r="IK119" s="367"/>
      <c r="IL119" s="367"/>
      <c r="IM119" s="367"/>
      <c r="IN119" s="367"/>
      <c r="IO119" s="367"/>
      <c r="IP119" s="367"/>
      <c r="IQ119" s="367"/>
      <c r="IR119" s="367"/>
      <c r="IS119" s="367"/>
      <c r="IT119" s="367"/>
      <c r="IU119" s="367"/>
      <c r="IV119" s="367"/>
      <c r="IW119" s="367"/>
      <c r="IX119" s="367"/>
      <c r="IY119" s="367"/>
      <c r="IZ119" s="367"/>
      <c r="JA119" s="367"/>
      <c r="JB119" s="367"/>
      <c r="JC119" s="367"/>
      <c r="JD119" s="367"/>
      <c r="JE119" s="367"/>
      <c r="JF119" s="367"/>
      <c r="JG119" s="367"/>
      <c r="JH119" s="367"/>
      <c r="JI119" s="367"/>
      <c r="JJ119" s="367"/>
      <c r="JK119" s="367"/>
      <c r="JL119" s="367"/>
      <c r="JM119" s="367"/>
      <c r="JN119" s="367"/>
      <c r="JO119" s="367"/>
      <c r="JP119" s="367"/>
      <c r="JQ119" s="367"/>
      <c r="JR119" s="367"/>
      <c r="JS119" s="367"/>
      <c r="JT119" s="367"/>
      <c r="JU119" s="367"/>
      <c r="JV119" s="367"/>
      <c r="JW119" s="367"/>
      <c r="JX119" s="367"/>
      <c r="JY119" s="367"/>
      <c r="JZ119" s="367"/>
      <c r="KA119" s="367"/>
      <c r="KB119" s="367"/>
      <c r="KC119" s="367"/>
      <c r="KD119" s="367"/>
      <c r="KE119" s="367"/>
      <c r="KF119" s="367"/>
      <c r="KG119" s="367"/>
      <c r="KH119" s="367"/>
      <c r="KI119" s="367"/>
      <c r="KJ119" s="367"/>
      <c r="KK119" s="367"/>
      <c r="KL119" s="367"/>
      <c r="KM119" s="367"/>
      <c r="KN119" s="367"/>
      <c r="KO119" s="367"/>
      <c r="KP119" s="367"/>
      <c r="KQ119" s="367"/>
      <c r="KR119" s="367"/>
      <c r="KS119" s="367"/>
      <c r="KT119" s="367"/>
      <c r="KU119" s="367"/>
      <c r="KV119" s="367"/>
      <c r="KW119" s="367"/>
      <c r="KX119" s="367"/>
      <c r="KY119" s="367"/>
      <c r="KZ119" s="367"/>
      <c r="LA119" s="367"/>
      <c r="LB119" s="367"/>
      <c r="LC119" s="367"/>
      <c r="LD119" s="367"/>
      <c r="LE119" s="367"/>
      <c r="LF119" s="367"/>
      <c r="LG119" s="367"/>
      <c r="LH119" s="367"/>
      <c r="LI119" s="367"/>
      <c r="LJ119" s="367"/>
      <c r="LK119" s="367"/>
      <c r="LL119" s="367"/>
      <c r="LM119" s="367"/>
      <c r="LN119" s="367"/>
      <c r="LO119" s="367"/>
      <c r="LP119" s="367"/>
      <c r="LQ119" s="367"/>
      <c r="LR119" s="367"/>
      <c r="LS119" s="367"/>
      <c r="LT119" s="367"/>
      <c r="LU119" s="367"/>
      <c r="LV119" s="367"/>
      <c r="LW119" s="367"/>
      <c r="LX119" s="367"/>
      <c r="LY119" s="367"/>
      <c r="LZ119" s="367"/>
      <c r="MA119" s="367"/>
      <c r="MB119" s="367"/>
      <c r="MC119" s="367"/>
      <c r="MD119" s="367"/>
      <c r="ME119" s="367"/>
      <c r="MF119" s="367"/>
      <c r="MG119" s="367"/>
      <c r="MH119" s="367"/>
      <c r="MI119" s="367"/>
      <c r="MJ119" s="367"/>
      <c r="MK119" s="367"/>
      <c r="ML119" s="367"/>
      <c r="MM119" s="367"/>
      <c r="MN119" s="367"/>
      <c r="MO119" s="367"/>
      <c r="MP119" s="367"/>
      <c r="MQ119" s="367"/>
      <c r="MR119" s="367"/>
      <c r="MS119" s="367"/>
      <c r="MT119" s="367"/>
      <c r="MU119" s="367"/>
      <c r="MV119" s="367"/>
      <c r="MW119" s="367"/>
      <c r="MX119" s="367"/>
      <c r="MY119" s="367"/>
      <c r="MZ119" s="367"/>
      <c r="NA119" s="367"/>
      <c r="NB119" s="367"/>
      <c r="NC119" s="367"/>
      <c r="ND119" s="367"/>
      <c r="NE119" s="367"/>
      <c r="NF119" s="367"/>
      <c r="NG119" s="367"/>
      <c r="NH119" s="367"/>
      <c r="NI119" s="367"/>
      <c r="NJ119" s="367"/>
      <c r="NK119" s="367"/>
      <c r="NL119" s="367"/>
      <c r="NM119" s="367"/>
      <c r="NN119" s="367"/>
      <c r="NO119" s="367"/>
      <c r="NP119" s="367"/>
      <c r="NQ119" s="367"/>
      <c r="NR119" s="367"/>
      <c r="NS119" s="367"/>
      <c r="NT119" s="367"/>
      <c r="NU119" s="367"/>
      <c r="NV119" s="367"/>
      <c r="NW119" s="367"/>
      <c r="NX119" s="367"/>
      <c r="NY119" s="367"/>
      <c r="NZ119" s="367"/>
      <c r="OA119" s="367"/>
      <c r="OB119" s="367"/>
      <c r="OC119" s="367"/>
      <c r="OD119" s="367"/>
      <c r="OE119" s="367"/>
      <c r="OF119" s="367"/>
      <c r="OG119" s="367"/>
      <c r="OH119" s="367"/>
      <c r="OI119" s="367"/>
      <c r="OJ119" s="367"/>
      <c r="OK119" s="367"/>
      <c r="OL119" s="367"/>
      <c r="OM119" s="367"/>
      <c r="ON119" s="367"/>
      <c r="OO119" s="367"/>
      <c r="OP119" s="367"/>
      <c r="OQ119" s="367"/>
      <c r="OR119" s="367"/>
      <c r="OS119" s="367"/>
      <c r="OT119" s="367"/>
      <c r="OU119" s="367"/>
      <c r="OV119" s="367"/>
      <c r="OW119" s="367"/>
      <c r="OX119" s="367"/>
      <c r="OY119" s="367"/>
      <c r="OZ119" s="367"/>
      <c r="PA119" s="367"/>
      <c r="PB119" s="367"/>
      <c r="PC119" s="367"/>
      <c r="PD119" s="367"/>
      <c r="PE119" s="367"/>
      <c r="PF119" s="367"/>
      <c r="PG119" s="367"/>
      <c r="PH119" s="367"/>
      <c r="PI119" s="367"/>
      <c r="PJ119" s="367"/>
      <c r="PK119" s="367"/>
      <c r="PL119" s="367"/>
      <c r="PM119" s="367"/>
      <c r="PN119" s="367"/>
      <c r="PO119" s="367"/>
      <c r="PP119" s="367"/>
      <c r="PQ119" s="367"/>
      <c r="PR119" s="367"/>
      <c r="PS119" s="367"/>
      <c r="PT119" s="367"/>
      <c r="PU119" s="367"/>
      <c r="PV119" s="367"/>
      <c r="PW119" s="367"/>
      <c r="PX119" s="367"/>
      <c r="PY119" s="367"/>
      <c r="PZ119" s="367"/>
      <c r="QA119" s="367"/>
      <c r="QB119" s="367"/>
      <c r="QC119" s="367"/>
      <c r="QD119" s="367"/>
      <c r="QE119" s="367"/>
      <c r="QF119" s="367"/>
      <c r="QG119" s="367"/>
      <c r="QH119" s="367"/>
      <c r="QI119" s="367"/>
      <c r="QJ119" s="367"/>
      <c r="QK119" s="367"/>
      <c r="QL119" s="367"/>
      <c r="QM119" s="367"/>
      <c r="QN119" s="367"/>
      <c r="QO119" s="367"/>
      <c r="QP119" s="367"/>
      <c r="QQ119" s="367"/>
      <c r="QR119" s="367"/>
      <c r="QS119" s="367"/>
      <c r="QT119" s="367"/>
      <c r="QU119" s="367"/>
      <c r="QV119" s="367"/>
      <c r="QW119" s="367"/>
      <c r="QX119" s="367"/>
      <c r="QY119" s="367"/>
      <c r="QZ119" s="367"/>
      <c r="RA119" s="367"/>
      <c r="RB119" s="367"/>
      <c r="RC119" s="367"/>
      <c r="RD119" s="367"/>
      <c r="RE119" s="367"/>
      <c r="RF119" s="367"/>
      <c r="RG119" s="367"/>
      <c r="RH119" s="367"/>
      <c r="RI119" s="367"/>
      <c r="RJ119" s="367"/>
      <c r="RK119" s="367"/>
      <c r="RL119" s="367"/>
      <c r="RM119" s="367"/>
      <c r="RN119" s="367"/>
      <c r="RO119" s="367"/>
      <c r="RP119" s="367"/>
      <c r="RQ119" s="367"/>
      <c r="RR119" s="367"/>
      <c r="RS119" s="367"/>
      <c r="RT119" s="367"/>
      <c r="RU119" s="367"/>
      <c r="RV119" s="367"/>
      <c r="RW119" s="367"/>
      <c r="RX119" s="367"/>
      <c r="RY119" s="367"/>
      <c r="RZ119" s="367"/>
      <c r="SA119" s="367"/>
      <c r="SB119" s="367"/>
      <c r="SC119" s="367"/>
      <c r="SD119" s="367"/>
      <c r="SE119" s="367"/>
      <c r="SF119" s="367"/>
      <c r="SG119" s="367"/>
      <c r="SH119" s="367"/>
      <c r="SI119" s="367"/>
      <c r="SJ119" s="367"/>
      <c r="SK119" s="367"/>
      <c r="SL119" s="367"/>
      <c r="SM119" s="367"/>
      <c r="SN119" s="367"/>
      <c r="SO119" s="367"/>
      <c r="SP119" s="367"/>
      <c r="SQ119" s="367"/>
      <c r="SR119" s="367"/>
      <c r="SS119" s="367"/>
      <c r="ST119" s="367"/>
      <c r="SU119" s="367"/>
      <c r="SV119" s="367"/>
      <c r="SW119" s="367"/>
      <c r="SX119" s="367"/>
      <c r="SY119" s="367"/>
      <c r="SZ119" s="367"/>
      <c r="TA119" s="367"/>
      <c r="TB119" s="367"/>
      <c r="TC119" s="367"/>
      <c r="TD119" s="367"/>
      <c r="TE119" s="367"/>
      <c r="TF119" s="367"/>
      <c r="TG119" s="367"/>
      <c r="TH119" s="367"/>
      <c r="TI119" s="367"/>
      <c r="TJ119" s="367"/>
      <c r="TK119" s="367"/>
      <c r="TL119" s="367"/>
      <c r="TM119" s="367"/>
      <c r="TN119" s="367"/>
      <c r="TO119" s="367"/>
      <c r="TP119" s="367"/>
      <c r="TQ119" s="367"/>
      <c r="TR119" s="367"/>
      <c r="TS119" s="367"/>
      <c r="TT119" s="367"/>
      <c r="TU119" s="367"/>
      <c r="TV119" s="367"/>
      <c r="TW119" s="367"/>
      <c r="TX119" s="367"/>
      <c r="TY119" s="367"/>
      <c r="TZ119" s="367"/>
      <c r="UA119" s="367"/>
      <c r="UB119" s="367"/>
      <c r="UC119" s="367"/>
      <c r="UD119" s="367"/>
      <c r="UE119" s="367"/>
      <c r="UF119" s="367"/>
      <c r="UG119" s="367"/>
      <c r="UH119" s="367"/>
      <c r="UI119" s="367"/>
      <c r="UJ119" s="367"/>
      <c r="UK119" s="367"/>
      <c r="UL119" s="367"/>
      <c r="UM119" s="367"/>
      <c r="UN119" s="367"/>
      <c r="UO119" s="367"/>
      <c r="UP119" s="367"/>
      <c r="UQ119" s="367"/>
      <c r="UR119" s="367"/>
      <c r="US119" s="367"/>
      <c r="UT119" s="367"/>
      <c r="UU119" s="367"/>
      <c r="UV119" s="367"/>
      <c r="UW119" s="367"/>
      <c r="UX119" s="367"/>
      <c r="UY119" s="367"/>
      <c r="UZ119" s="367"/>
      <c r="VA119" s="367"/>
      <c r="VB119" s="367"/>
      <c r="VC119" s="367"/>
      <c r="VD119" s="367"/>
      <c r="VE119" s="367"/>
      <c r="VF119" s="367"/>
      <c r="VG119" s="367"/>
      <c r="VH119" s="367"/>
      <c r="VI119" s="367"/>
      <c r="VJ119" s="367"/>
      <c r="VK119" s="367"/>
      <c r="VL119" s="367"/>
      <c r="VM119" s="367"/>
      <c r="VN119" s="367"/>
      <c r="VO119" s="367"/>
      <c r="VP119" s="367"/>
      <c r="VQ119" s="367"/>
      <c r="VR119" s="367"/>
      <c r="VS119" s="367"/>
      <c r="VT119" s="367"/>
      <c r="VU119" s="367"/>
      <c r="VV119" s="367"/>
      <c r="VW119" s="367"/>
      <c r="VX119" s="367"/>
      <c r="VY119" s="367"/>
      <c r="VZ119" s="367"/>
      <c r="WA119" s="367"/>
      <c r="WB119" s="367"/>
      <c r="WC119" s="367"/>
      <c r="WD119" s="367"/>
      <c r="WE119" s="367"/>
      <c r="WF119" s="367"/>
      <c r="WG119" s="367"/>
      <c r="WH119" s="367"/>
      <c r="WI119" s="367"/>
      <c r="WJ119" s="367"/>
      <c r="WK119" s="367"/>
      <c r="WL119" s="367"/>
      <c r="WM119" s="367"/>
      <c r="WN119" s="367"/>
      <c r="WO119" s="367"/>
      <c r="WP119" s="367"/>
      <c r="WQ119" s="367"/>
      <c r="WR119" s="367"/>
      <c r="WS119" s="367"/>
      <c r="WT119" s="367"/>
      <c r="WU119" s="367"/>
      <c r="WV119" s="367"/>
      <c r="WW119" s="367"/>
      <c r="WX119" s="367"/>
      <c r="WY119" s="367"/>
      <c r="WZ119" s="367"/>
      <c r="XA119" s="367"/>
      <c r="XB119" s="367"/>
      <c r="XC119" s="367"/>
      <c r="XD119" s="367"/>
      <c r="XE119" s="367"/>
      <c r="XF119" s="367"/>
      <c r="XG119" s="367"/>
      <c r="XH119" s="367"/>
      <c r="XI119" s="367"/>
      <c r="XJ119" s="367"/>
      <c r="XK119" s="367"/>
      <c r="XL119" s="367"/>
      <c r="XM119" s="367"/>
      <c r="XN119" s="367"/>
      <c r="XO119" s="367"/>
      <c r="XP119" s="367"/>
      <c r="XQ119" s="367"/>
      <c r="XR119" s="367"/>
      <c r="XS119" s="367"/>
      <c r="XT119" s="367"/>
      <c r="XU119" s="367"/>
      <c r="XV119" s="367"/>
      <c r="XW119" s="367"/>
      <c r="XX119" s="367"/>
      <c r="XY119" s="367"/>
      <c r="XZ119" s="367"/>
      <c r="YA119" s="367"/>
      <c r="YB119" s="367"/>
      <c r="YC119" s="367"/>
      <c r="YD119" s="367"/>
      <c r="YE119" s="367"/>
      <c r="YF119" s="367"/>
      <c r="YG119" s="367"/>
      <c r="YH119" s="367"/>
      <c r="YI119" s="367"/>
      <c r="YJ119" s="367"/>
      <c r="YK119" s="367"/>
      <c r="YL119" s="367"/>
      <c r="YM119" s="367"/>
      <c r="YN119" s="367"/>
      <c r="YO119" s="367"/>
      <c r="YP119" s="367"/>
      <c r="YQ119" s="367"/>
      <c r="YR119" s="367"/>
      <c r="YS119" s="367"/>
      <c r="YT119" s="367"/>
      <c r="YU119" s="367"/>
      <c r="YV119" s="367"/>
      <c r="YW119" s="367"/>
      <c r="YX119" s="367"/>
      <c r="YY119" s="367"/>
      <c r="YZ119" s="367"/>
      <c r="ZA119" s="367"/>
      <c r="ZB119" s="367"/>
      <c r="ZC119" s="367"/>
      <c r="ZD119" s="367"/>
      <c r="ZE119" s="367"/>
      <c r="ZF119" s="367"/>
      <c r="ZG119" s="367"/>
      <c r="ZH119" s="367"/>
      <c r="ZI119" s="367"/>
      <c r="ZJ119" s="367"/>
      <c r="ZK119" s="367"/>
      <c r="ZL119" s="367"/>
      <c r="ZM119" s="367"/>
      <c r="ZN119" s="367"/>
      <c r="ZO119" s="367"/>
      <c r="ZP119" s="367"/>
      <c r="ZQ119" s="367"/>
      <c r="ZR119" s="367"/>
      <c r="ZS119" s="367"/>
      <c r="ZT119" s="367"/>
      <c r="ZU119" s="367"/>
      <c r="ZV119" s="367"/>
      <c r="ZW119" s="367"/>
      <c r="ZX119" s="367"/>
      <c r="ZY119" s="367"/>
      <c r="ZZ119" s="367"/>
      <c r="AAA119" s="367"/>
      <c r="AAB119" s="367"/>
      <c r="AAC119" s="367"/>
      <c r="AAD119" s="367"/>
      <c r="AAE119" s="367"/>
      <c r="AAF119" s="367"/>
      <c r="AAG119" s="367"/>
      <c r="AAH119" s="367"/>
      <c r="AAI119" s="367"/>
      <c r="AAJ119" s="367"/>
      <c r="AAK119" s="367"/>
      <c r="AAL119" s="367"/>
      <c r="AAM119" s="367"/>
      <c r="AAN119" s="367"/>
      <c r="AAO119" s="367"/>
      <c r="AAP119" s="367"/>
      <c r="AAQ119" s="367"/>
      <c r="AAR119" s="367"/>
      <c r="AAS119" s="367"/>
      <c r="AAT119" s="367"/>
      <c r="AAU119" s="367"/>
      <c r="AAV119" s="367"/>
      <c r="AAW119" s="367"/>
      <c r="AAX119" s="367"/>
      <c r="AAY119" s="367"/>
      <c r="AAZ119" s="367"/>
      <c r="ABA119" s="367"/>
      <c r="ABB119" s="367"/>
      <c r="ABC119" s="367"/>
      <c r="ABD119" s="367"/>
      <c r="ABE119" s="367"/>
      <c r="ABF119" s="367"/>
      <c r="ABG119" s="367"/>
      <c r="ABH119" s="367"/>
      <c r="ABI119" s="367"/>
      <c r="ABJ119" s="367"/>
      <c r="ABK119" s="367"/>
      <c r="ABL119" s="367"/>
      <c r="ABM119" s="367"/>
      <c r="ABN119" s="367"/>
      <c r="ABO119" s="367"/>
      <c r="ABP119" s="367"/>
      <c r="ABQ119" s="367"/>
      <c r="ABR119" s="367"/>
      <c r="ABS119" s="367"/>
      <c r="ABT119" s="367"/>
      <c r="ABU119" s="367"/>
      <c r="ABV119" s="367"/>
      <c r="ABW119" s="367"/>
      <c r="ABX119" s="367"/>
      <c r="ABY119" s="367"/>
      <c r="ABZ119" s="367"/>
      <c r="ACA119" s="367"/>
      <c r="ACB119" s="367"/>
      <c r="ACC119" s="367"/>
      <c r="ACD119" s="367"/>
      <c r="ACE119" s="367"/>
      <c r="ACF119" s="367"/>
      <c r="ACG119" s="367"/>
      <c r="ACH119" s="367"/>
      <c r="ACI119" s="367"/>
      <c r="ACJ119" s="367"/>
      <c r="ACK119" s="367"/>
      <c r="ACL119" s="367"/>
      <c r="ACM119" s="367"/>
      <c r="ACN119" s="367"/>
      <c r="ACO119" s="367"/>
      <c r="ACP119" s="367"/>
      <c r="ACQ119" s="367"/>
      <c r="ACR119" s="367"/>
      <c r="ACS119" s="367"/>
      <c r="ACT119" s="367"/>
      <c r="ACU119" s="367"/>
      <c r="ACV119" s="367"/>
      <c r="ACW119" s="367"/>
      <c r="ACX119" s="367"/>
      <c r="ACY119" s="367"/>
      <c r="ACZ119" s="367"/>
      <c r="ADA119" s="367"/>
      <c r="ADB119" s="367"/>
      <c r="ADC119" s="367"/>
      <c r="ADD119" s="367"/>
      <c r="ADE119" s="367"/>
      <c r="ADF119" s="367"/>
      <c r="ADG119" s="367"/>
      <c r="ADH119" s="367"/>
      <c r="ADI119" s="367"/>
      <c r="ADJ119" s="367"/>
      <c r="ADK119" s="367"/>
      <c r="ADL119" s="367"/>
      <c r="ADM119" s="367"/>
      <c r="ADN119" s="367"/>
      <c r="ADO119" s="367"/>
      <c r="ADP119" s="367"/>
      <c r="ADQ119" s="367"/>
      <c r="ADR119" s="367"/>
      <c r="ADS119" s="367"/>
      <c r="ADT119" s="367"/>
      <c r="ADU119" s="367"/>
      <c r="ADV119" s="367"/>
      <c r="ADW119" s="367"/>
      <c r="ADX119" s="367"/>
      <c r="ADY119" s="367"/>
      <c r="ADZ119" s="367"/>
      <c r="AEA119" s="367"/>
      <c r="AEB119" s="367"/>
      <c r="AEC119" s="367"/>
      <c r="AED119" s="367"/>
      <c r="AEE119" s="367"/>
      <c r="AEF119" s="367"/>
      <c r="AEG119" s="367"/>
      <c r="AEH119" s="367"/>
      <c r="AEI119" s="367"/>
      <c r="AEJ119" s="367"/>
      <c r="AEK119" s="367"/>
      <c r="AEL119" s="367"/>
      <c r="AEM119" s="367"/>
      <c r="AEN119" s="367"/>
      <c r="AEO119" s="367"/>
      <c r="AEP119" s="367"/>
      <c r="AEQ119" s="367"/>
      <c r="AER119" s="367"/>
      <c r="AES119" s="367"/>
      <c r="AET119" s="367"/>
      <c r="AEU119" s="367"/>
      <c r="AEV119" s="367"/>
      <c r="AEW119" s="367"/>
      <c r="AEX119" s="367"/>
      <c r="AEY119" s="367"/>
      <c r="AEZ119" s="367"/>
      <c r="AFA119" s="367"/>
      <c r="AFB119" s="367"/>
      <c r="AFC119" s="367"/>
      <c r="AFD119" s="367"/>
      <c r="AFE119" s="367"/>
      <c r="AFF119" s="367"/>
      <c r="AFG119" s="367"/>
      <c r="AFH119" s="367"/>
      <c r="AFI119" s="367"/>
      <c r="AFJ119" s="367"/>
      <c r="AFK119" s="367"/>
      <c r="AFL119" s="367"/>
      <c r="AFM119" s="367"/>
      <c r="AFN119" s="367"/>
      <c r="AFO119" s="367"/>
      <c r="AFP119" s="367"/>
      <c r="AFQ119" s="367"/>
      <c r="AFR119" s="367"/>
      <c r="AFS119" s="367"/>
      <c r="AFT119" s="367"/>
      <c r="AFU119" s="367"/>
      <c r="AFV119" s="367"/>
      <c r="AFW119" s="367"/>
      <c r="AFX119" s="367"/>
      <c r="AFY119" s="367"/>
      <c r="AFZ119" s="367"/>
      <c r="AGA119" s="367"/>
      <c r="AGB119" s="367"/>
      <c r="AGC119" s="367"/>
      <c r="AGD119" s="367"/>
      <c r="AGE119" s="367"/>
      <c r="AGF119" s="367"/>
      <c r="AGG119" s="367"/>
      <c r="AGH119" s="367"/>
      <c r="AGI119" s="367"/>
      <c r="AGJ119" s="367"/>
      <c r="AGK119" s="367"/>
      <c r="AGL119" s="367"/>
      <c r="AGM119" s="367"/>
      <c r="AGN119" s="367"/>
      <c r="AGO119" s="367"/>
      <c r="AGP119" s="367"/>
      <c r="AGQ119" s="367"/>
      <c r="AGR119" s="367"/>
      <c r="AGS119" s="367"/>
      <c r="AGT119" s="367"/>
      <c r="AGU119" s="367"/>
      <c r="AGV119" s="367"/>
      <c r="AGW119" s="367"/>
      <c r="AGX119" s="367"/>
      <c r="AGY119" s="367"/>
      <c r="AGZ119" s="367"/>
      <c r="AHA119" s="367"/>
      <c r="AHB119" s="367"/>
      <c r="AHC119" s="367"/>
      <c r="AHD119" s="367"/>
      <c r="AHE119" s="367"/>
      <c r="AHF119" s="367"/>
      <c r="AHG119" s="367"/>
      <c r="AHH119" s="367"/>
      <c r="AHI119" s="367"/>
      <c r="AHJ119" s="367"/>
      <c r="AHK119" s="367"/>
      <c r="AHL119" s="367"/>
      <c r="AHM119" s="367"/>
      <c r="AHN119" s="367"/>
      <c r="AHO119" s="367"/>
      <c r="AHP119" s="367"/>
      <c r="AHQ119" s="367"/>
      <c r="AHR119" s="367"/>
      <c r="AHS119" s="367"/>
      <c r="AHT119" s="367"/>
      <c r="AHU119" s="367"/>
      <c r="AHV119" s="367"/>
      <c r="AHW119" s="367"/>
      <c r="AHX119" s="367"/>
      <c r="AHY119" s="367"/>
      <c r="AHZ119" s="367"/>
      <c r="AIA119" s="367"/>
      <c r="AIB119" s="367"/>
      <c r="AIC119" s="367"/>
      <c r="AID119" s="367"/>
      <c r="AIE119" s="367"/>
      <c r="AIF119" s="367"/>
      <c r="AIG119" s="367"/>
      <c r="AIH119" s="367"/>
      <c r="AII119" s="367"/>
      <c r="AIJ119" s="367"/>
      <c r="AIK119" s="367"/>
      <c r="AIL119" s="367"/>
      <c r="AIM119" s="367"/>
      <c r="AIN119" s="367"/>
      <c r="AIO119" s="367"/>
      <c r="AIP119" s="367"/>
      <c r="AIQ119" s="367"/>
      <c r="AIR119" s="367"/>
      <c r="AIS119" s="367"/>
      <c r="AIT119" s="367"/>
      <c r="AIU119" s="367"/>
      <c r="AIV119" s="367"/>
      <c r="AIW119" s="367"/>
      <c r="AIX119" s="367"/>
      <c r="AIY119" s="367"/>
      <c r="AIZ119" s="367"/>
      <c r="AJA119" s="367"/>
      <c r="AJB119" s="367"/>
      <c r="AJC119" s="367"/>
      <c r="AJD119" s="367"/>
      <c r="AJE119" s="367"/>
      <c r="AJF119" s="367"/>
      <c r="AJG119" s="367"/>
      <c r="AJH119" s="367"/>
      <c r="AJI119" s="367"/>
      <c r="AJJ119" s="367"/>
      <c r="AJK119" s="367"/>
      <c r="AJL119" s="367"/>
      <c r="AJM119" s="367"/>
      <c r="AJN119" s="367"/>
      <c r="AJO119" s="367"/>
      <c r="AJP119" s="367"/>
      <c r="AJQ119" s="367"/>
      <c r="AJR119" s="367"/>
      <c r="AJS119" s="367"/>
      <c r="AJT119" s="367"/>
      <c r="AJU119" s="367"/>
      <c r="AJV119" s="367"/>
      <c r="AJW119" s="367"/>
      <c r="AJX119" s="367"/>
      <c r="AJY119" s="367"/>
      <c r="AJZ119" s="367"/>
      <c r="AKA119" s="367"/>
      <c r="AKB119" s="367"/>
      <c r="AKC119" s="367"/>
      <c r="AKD119" s="367"/>
      <c r="AKE119" s="367"/>
      <c r="AKF119" s="367"/>
      <c r="AKG119" s="367"/>
      <c r="AKH119" s="367"/>
      <c r="AKI119" s="367"/>
      <c r="AKJ119" s="367"/>
      <c r="AKK119" s="367"/>
      <c r="AKL119" s="367"/>
      <c r="AKM119" s="367"/>
      <c r="AKN119" s="367"/>
      <c r="AKO119" s="367"/>
      <c r="AKP119" s="367"/>
      <c r="AKQ119" s="367"/>
      <c r="AKR119" s="367"/>
      <c r="AKS119" s="367"/>
      <c r="AKT119" s="367"/>
      <c r="AKU119" s="367"/>
      <c r="AKV119" s="367"/>
      <c r="AKW119" s="367"/>
      <c r="AKX119" s="367"/>
      <c r="AKY119" s="367"/>
      <c r="AKZ119" s="367"/>
      <c r="ALA119" s="367"/>
      <c r="ALB119" s="367"/>
      <c r="ALC119" s="367"/>
      <c r="ALD119" s="367"/>
      <c r="ALE119" s="367"/>
      <c r="ALF119" s="367"/>
      <c r="ALG119" s="367"/>
      <c r="ALH119" s="367"/>
      <c r="ALI119" s="367"/>
      <c r="ALJ119" s="367"/>
      <c r="ALK119" s="367"/>
      <c r="ALL119" s="367"/>
      <c r="ALM119" s="367"/>
      <c r="ALN119" s="367"/>
      <c r="ALO119" s="367"/>
      <c r="ALP119" s="367"/>
      <c r="ALQ119" s="367"/>
      <c r="ALR119" s="367"/>
      <c r="ALS119" s="367"/>
      <c r="ALT119" s="367"/>
      <c r="ALU119" s="367"/>
      <c r="ALV119" s="367"/>
      <c r="ALW119" s="367"/>
      <c r="ALX119" s="367"/>
      <c r="ALY119" s="367"/>
      <c r="ALZ119" s="367"/>
      <c r="AMA119" s="367"/>
      <c r="AMB119" s="367"/>
      <c r="AMC119" s="367"/>
      <c r="AMD119" s="367"/>
      <c r="AME119" s="367"/>
      <c r="AMF119" s="367"/>
      <c r="AMG119" s="367"/>
      <c r="AMH119" s="367"/>
      <c r="AMI119" s="367"/>
      <c r="AMJ119" s="367"/>
      <c r="AMK119" s="367"/>
      <c r="AML119" s="367"/>
      <c r="AMM119" s="367"/>
      <c r="AMN119" s="367"/>
      <c r="AMO119" s="367"/>
      <c r="AMP119" s="367"/>
      <c r="AMQ119" s="367"/>
      <c r="AMR119" s="367"/>
      <c r="AMS119" s="367"/>
      <c r="AMT119" s="367"/>
      <c r="AMU119" s="367"/>
      <c r="AMV119" s="367"/>
      <c r="AMW119" s="367"/>
      <c r="AMX119" s="367"/>
      <c r="AMY119" s="367"/>
      <c r="AMZ119" s="367"/>
      <c r="ANA119" s="367"/>
      <c r="ANB119" s="367"/>
      <c r="ANC119" s="367"/>
      <c r="AND119" s="367"/>
      <c r="ANE119" s="367"/>
      <c r="ANF119" s="367"/>
      <c r="ANG119" s="367"/>
      <c r="ANH119" s="367"/>
      <c r="ANI119" s="367"/>
      <c r="ANJ119" s="367"/>
      <c r="ANK119" s="367"/>
      <c r="ANL119" s="367"/>
      <c r="ANM119" s="367"/>
      <c r="ANN119" s="367"/>
      <c r="ANO119" s="367"/>
      <c r="ANP119" s="367"/>
      <c r="ANQ119" s="367"/>
      <c r="ANR119" s="367"/>
      <c r="ANS119" s="367"/>
      <c r="ANT119" s="367"/>
      <c r="ANU119" s="367"/>
      <c r="ANV119" s="367"/>
      <c r="ANW119" s="367"/>
      <c r="ANX119" s="367"/>
      <c r="ANY119" s="367"/>
      <c r="ANZ119" s="367"/>
      <c r="AOA119" s="367"/>
      <c r="AOB119" s="367"/>
      <c r="AOC119" s="367"/>
      <c r="AOD119" s="367"/>
      <c r="AOE119" s="367"/>
      <c r="AOF119" s="367"/>
      <c r="AOG119" s="367"/>
      <c r="AOH119" s="367"/>
      <c r="AOI119" s="367"/>
      <c r="AOJ119" s="367"/>
      <c r="AOK119" s="367"/>
      <c r="AOL119" s="367"/>
      <c r="AOM119" s="367"/>
      <c r="AON119" s="367"/>
      <c r="AOO119" s="367"/>
      <c r="AOP119" s="367"/>
      <c r="AOQ119" s="367"/>
      <c r="AOR119" s="367"/>
      <c r="AOS119" s="367"/>
      <c r="AOT119" s="367"/>
      <c r="AOU119" s="367"/>
      <c r="AOV119" s="367"/>
      <c r="AOW119" s="367"/>
      <c r="AOX119" s="367"/>
      <c r="AOY119" s="367"/>
      <c r="AOZ119" s="367"/>
      <c r="APA119" s="367"/>
      <c r="APB119" s="367"/>
      <c r="APC119" s="367"/>
      <c r="APD119" s="367"/>
      <c r="APE119" s="367"/>
      <c r="APF119" s="367"/>
      <c r="APG119" s="367"/>
      <c r="APH119" s="367"/>
      <c r="API119" s="367"/>
      <c r="APJ119" s="367"/>
      <c r="APK119" s="367"/>
      <c r="APL119" s="367"/>
      <c r="APM119" s="367"/>
      <c r="APN119" s="367"/>
      <c r="APO119" s="367"/>
      <c r="APP119" s="367"/>
      <c r="APQ119" s="367"/>
      <c r="APR119" s="367"/>
      <c r="APS119" s="367"/>
      <c r="APT119" s="367"/>
      <c r="APU119" s="367"/>
      <c r="APV119" s="367"/>
      <c r="APW119" s="367"/>
      <c r="APX119" s="367"/>
      <c r="APY119" s="367"/>
      <c r="APZ119" s="367"/>
      <c r="AQA119" s="367"/>
      <c r="AQB119" s="367"/>
      <c r="AQC119" s="367"/>
      <c r="AQD119" s="367"/>
      <c r="AQE119" s="367"/>
      <c r="AQF119" s="367"/>
      <c r="AQG119" s="367"/>
      <c r="AQH119" s="367"/>
      <c r="AQI119" s="367"/>
      <c r="AQJ119" s="367"/>
      <c r="AQK119" s="367"/>
      <c r="AQL119" s="367"/>
      <c r="AQM119" s="367"/>
      <c r="AQN119" s="367"/>
      <c r="AQO119" s="367"/>
      <c r="AQP119" s="367"/>
      <c r="AQQ119" s="367"/>
      <c r="AQR119" s="367"/>
      <c r="AQS119" s="367"/>
      <c r="AQT119" s="367"/>
      <c r="AQU119" s="367"/>
      <c r="AQV119" s="367"/>
      <c r="AQW119" s="367"/>
      <c r="AQX119" s="367"/>
      <c r="AQY119" s="367"/>
      <c r="AQZ119" s="367"/>
      <c r="ARA119" s="367"/>
      <c r="ARB119" s="367"/>
      <c r="ARC119" s="367"/>
      <c r="ARD119" s="367"/>
      <c r="ARE119" s="367"/>
      <c r="ARF119" s="367"/>
      <c r="ARG119" s="367"/>
      <c r="ARH119" s="367"/>
      <c r="ARI119" s="367"/>
      <c r="ARJ119" s="367"/>
      <c r="ARK119" s="367"/>
      <c r="ARL119" s="367"/>
      <c r="ARM119" s="367"/>
      <c r="ARN119" s="367"/>
      <c r="ARO119" s="367"/>
      <c r="ARP119" s="367"/>
      <c r="ARQ119" s="367"/>
      <c r="ARR119" s="367"/>
      <c r="ARS119" s="367"/>
      <c r="ART119" s="367"/>
      <c r="ARU119" s="367"/>
      <c r="ARV119" s="367"/>
      <c r="ARW119" s="367"/>
      <c r="ARX119" s="367"/>
      <c r="ARY119" s="367"/>
      <c r="ARZ119" s="367"/>
      <c r="ASA119" s="367"/>
      <c r="ASB119" s="367"/>
      <c r="ASC119" s="367"/>
      <c r="ASD119" s="367"/>
      <c r="ASE119" s="367"/>
      <c r="ASF119" s="367"/>
      <c r="ASG119" s="367"/>
      <c r="ASH119" s="367"/>
      <c r="ASI119" s="367"/>
      <c r="ASJ119" s="367"/>
      <c r="ASK119" s="367"/>
      <c r="ASL119" s="367"/>
      <c r="ASM119" s="367"/>
      <c r="ASN119" s="367"/>
      <c r="ASO119" s="367"/>
      <c r="ASP119" s="367"/>
      <c r="ASQ119" s="367"/>
      <c r="ASR119" s="367"/>
      <c r="ASS119" s="367"/>
      <c r="AST119" s="367"/>
      <c r="ASU119" s="367"/>
      <c r="ASV119" s="367"/>
      <c r="ASW119" s="367"/>
      <c r="ASX119" s="367"/>
      <c r="ASY119" s="367"/>
      <c r="ASZ119" s="367"/>
      <c r="ATA119" s="367"/>
      <c r="ATB119" s="367"/>
      <c r="ATC119" s="367"/>
      <c r="ATD119" s="367"/>
    </row>
    <row r="120" spans="1:1200" s="366" customFormat="1">
      <c r="A120" s="363">
        <v>9</v>
      </c>
      <c r="B120" s="363">
        <v>21</v>
      </c>
      <c r="C120" s="364" t="s">
        <v>1565</v>
      </c>
      <c r="D120" s="363">
        <v>2004</v>
      </c>
      <c r="E120" s="365" t="s">
        <v>1473</v>
      </c>
      <c r="F120" s="363" t="s">
        <v>1049</v>
      </c>
      <c r="G120" s="364"/>
      <c r="H120" s="364"/>
      <c r="I120" s="364"/>
      <c r="J120" s="364"/>
      <c r="K120" s="366" t="s">
        <v>1557</v>
      </c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367"/>
      <c r="AF120" s="367"/>
      <c r="AG120" s="367"/>
      <c r="AH120" s="367"/>
      <c r="AI120" s="367"/>
      <c r="AJ120" s="367"/>
      <c r="AK120" s="367"/>
      <c r="AL120" s="367"/>
      <c r="AM120" s="367"/>
      <c r="AN120" s="367"/>
      <c r="AO120" s="367"/>
      <c r="AP120" s="367"/>
      <c r="AQ120" s="367"/>
      <c r="AR120" s="367"/>
      <c r="AS120" s="367"/>
      <c r="AT120" s="367"/>
      <c r="AU120" s="367"/>
      <c r="AV120" s="367"/>
      <c r="AW120" s="367"/>
      <c r="AX120" s="367"/>
      <c r="AY120" s="367"/>
      <c r="AZ120" s="367"/>
      <c r="BA120" s="367"/>
      <c r="BB120" s="367"/>
      <c r="BC120" s="367"/>
      <c r="BD120" s="367"/>
      <c r="BE120" s="367"/>
      <c r="BF120" s="367"/>
      <c r="BG120" s="367"/>
      <c r="BH120" s="367"/>
      <c r="BI120" s="367"/>
      <c r="BJ120" s="367"/>
      <c r="BK120" s="367"/>
      <c r="BL120" s="367"/>
      <c r="BM120" s="367"/>
      <c r="BN120" s="367"/>
      <c r="BO120" s="367"/>
      <c r="BP120" s="367"/>
      <c r="BQ120" s="367"/>
      <c r="BR120" s="367"/>
      <c r="BS120" s="367"/>
      <c r="BT120" s="367"/>
      <c r="BU120" s="367"/>
      <c r="BV120" s="367"/>
      <c r="BW120" s="367"/>
      <c r="BX120" s="367"/>
      <c r="BY120" s="367"/>
      <c r="BZ120" s="367"/>
      <c r="CA120" s="367"/>
      <c r="CB120" s="367"/>
      <c r="CC120" s="367"/>
      <c r="CD120" s="367"/>
      <c r="CE120" s="367"/>
      <c r="CF120" s="367"/>
      <c r="CG120" s="367"/>
      <c r="CH120" s="367"/>
      <c r="CI120" s="367"/>
      <c r="CJ120" s="367"/>
      <c r="CK120" s="367"/>
      <c r="CL120" s="367"/>
      <c r="CM120" s="367"/>
      <c r="CN120" s="367"/>
      <c r="CO120" s="367"/>
      <c r="CP120" s="367"/>
      <c r="CQ120" s="367"/>
      <c r="CR120" s="367"/>
      <c r="CS120" s="367"/>
      <c r="CT120" s="367"/>
      <c r="CU120" s="367"/>
      <c r="CV120" s="367"/>
      <c r="CW120" s="367"/>
      <c r="CX120" s="367"/>
      <c r="CY120" s="367"/>
      <c r="CZ120" s="367"/>
      <c r="DA120" s="367"/>
      <c r="DB120" s="367"/>
      <c r="DC120" s="367"/>
      <c r="DD120" s="367"/>
      <c r="DE120" s="367"/>
      <c r="DF120" s="367"/>
      <c r="DG120" s="367"/>
      <c r="DH120" s="367"/>
      <c r="DI120" s="367"/>
      <c r="DJ120" s="367"/>
      <c r="DK120" s="367"/>
      <c r="DL120" s="367"/>
      <c r="DM120" s="367"/>
      <c r="DN120" s="367"/>
      <c r="DO120" s="367"/>
      <c r="DP120" s="367"/>
      <c r="DQ120" s="367"/>
      <c r="DR120" s="367"/>
      <c r="DS120" s="367"/>
      <c r="DT120" s="367"/>
      <c r="DU120" s="367"/>
      <c r="DV120" s="367"/>
      <c r="DW120" s="367"/>
      <c r="DX120" s="367"/>
      <c r="DY120" s="367"/>
      <c r="DZ120" s="367"/>
      <c r="EA120" s="367"/>
      <c r="EB120" s="367"/>
      <c r="EC120" s="367"/>
      <c r="ED120" s="367"/>
      <c r="EE120" s="367"/>
      <c r="EF120" s="367"/>
      <c r="EG120" s="367"/>
      <c r="EH120" s="367"/>
      <c r="EI120" s="367"/>
      <c r="EJ120" s="367"/>
      <c r="EK120" s="367"/>
      <c r="EL120" s="367"/>
      <c r="EM120" s="367"/>
      <c r="EN120" s="367"/>
      <c r="EO120" s="367"/>
      <c r="EP120" s="367"/>
      <c r="EQ120" s="367"/>
      <c r="ER120" s="367"/>
      <c r="ES120" s="367"/>
      <c r="ET120" s="367"/>
      <c r="EU120" s="367"/>
      <c r="EV120" s="367"/>
      <c r="EW120" s="367"/>
      <c r="EX120" s="367"/>
      <c r="EY120" s="367"/>
      <c r="EZ120" s="367"/>
      <c r="FA120" s="367"/>
      <c r="FB120" s="367"/>
      <c r="FC120" s="367"/>
      <c r="FD120" s="367"/>
      <c r="FE120" s="367"/>
      <c r="FF120" s="367"/>
      <c r="FG120" s="367"/>
      <c r="FH120" s="367"/>
      <c r="FI120" s="367"/>
      <c r="FJ120" s="367"/>
      <c r="FK120" s="367"/>
      <c r="FL120" s="367"/>
      <c r="FM120" s="367"/>
      <c r="FN120" s="367"/>
      <c r="FO120" s="367"/>
      <c r="FP120" s="367"/>
      <c r="FQ120" s="367"/>
      <c r="FR120" s="367"/>
      <c r="FS120" s="367"/>
      <c r="FT120" s="367"/>
      <c r="FU120" s="367"/>
      <c r="FV120" s="367"/>
      <c r="FW120" s="367"/>
      <c r="FX120" s="367"/>
      <c r="FY120" s="367"/>
      <c r="FZ120" s="367"/>
      <c r="GA120" s="367"/>
      <c r="GB120" s="367"/>
      <c r="GC120" s="367"/>
      <c r="GD120" s="367"/>
      <c r="GE120" s="367"/>
      <c r="GF120" s="367"/>
      <c r="GG120" s="367"/>
      <c r="GH120" s="367"/>
      <c r="GI120" s="367"/>
      <c r="GJ120" s="367"/>
      <c r="GK120" s="367"/>
      <c r="GL120" s="367"/>
      <c r="GM120" s="367"/>
      <c r="GN120" s="367"/>
      <c r="GO120" s="367"/>
      <c r="GP120" s="367"/>
      <c r="GQ120" s="367"/>
      <c r="GR120" s="367"/>
      <c r="GS120" s="367"/>
      <c r="GT120" s="367"/>
      <c r="GU120" s="367"/>
      <c r="GV120" s="367"/>
      <c r="GW120" s="367"/>
      <c r="GX120" s="367"/>
      <c r="GY120" s="367"/>
      <c r="GZ120" s="367"/>
      <c r="HA120" s="367"/>
      <c r="HB120" s="367"/>
      <c r="HC120" s="367"/>
      <c r="HD120" s="367"/>
      <c r="HE120" s="367"/>
      <c r="HF120" s="367"/>
      <c r="HG120" s="367"/>
      <c r="HH120" s="367"/>
      <c r="HI120" s="367"/>
      <c r="HJ120" s="367"/>
      <c r="HK120" s="367"/>
      <c r="HL120" s="367"/>
      <c r="HM120" s="367"/>
      <c r="HN120" s="367"/>
      <c r="HO120" s="367"/>
      <c r="HP120" s="367"/>
      <c r="HQ120" s="367"/>
      <c r="HR120" s="367"/>
      <c r="HS120" s="367"/>
      <c r="HT120" s="367"/>
      <c r="HU120" s="367"/>
      <c r="HV120" s="367"/>
      <c r="HW120" s="367"/>
      <c r="HX120" s="367"/>
      <c r="HY120" s="367"/>
      <c r="HZ120" s="367"/>
      <c r="IA120" s="367"/>
      <c r="IB120" s="367"/>
      <c r="IC120" s="367"/>
      <c r="ID120" s="367"/>
      <c r="IE120" s="367"/>
      <c r="IF120" s="367"/>
      <c r="IG120" s="367"/>
      <c r="IH120" s="367"/>
      <c r="II120" s="367"/>
      <c r="IJ120" s="367"/>
      <c r="IK120" s="367"/>
      <c r="IL120" s="367"/>
      <c r="IM120" s="367"/>
      <c r="IN120" s="367"/>
      <c r="IO120" s="367"/>
      <c r="IP120" s="367"/>
      <c r="IQ120" s="367"/>
      <c r="IR120" s="367"/>
      <c r="IS120" s="367"/>
      <c r="IT120" s="367"/>
      <c r="IU120" s="367"/>
      <c r="IV120" s="367"/>
      <c r="IW120" s="367"/>
      <c r="IX120" s="367"/>
      <c r="IY120" s="367"/>
      <c r="IZ120" s="367"/>
      <c r="JA120" s="367"/>
      <c r="JB120" s="367"/>
      <c r="JC120" s="367"/>
      <c r="JD120" s="367"/>
      <c r="JE120" s="367"/>
      <c r="JF120" s="367"/>
      <c r="JG120" s="367"/>
      <c r="JH120" s="367"/>
      <c r="JI120" s="367"/>
      <c r="JJ120" s="367"/>
      <c r="JK120" s="367"/>
      <c r="JL120" s="367"/>
      <c r="JM120" s="367"/>
      <c r="JN120" s="367"/>
      <c r="JO120" s="367"/>
      <c r="JP120" s="367"/>
      <c r="JQ120" s="367"/>
      <c r="JR120" s="367"/>
      <c r="JS120" s="367"/>
      <c r="JT120" s="367"/>
      <c r="JU120" s="367"/>
      <c r="JV120" s="367"/>
      <c r="JW120" s="367"/>
      <c r="JX120" s="367"/>
      <c r="JY120" s="367"/>
      <c r="JZ120" s="367"/>
      <c r="KA120" s="367"/>
      <c r="KB120" s="367"/>
      <c r="KC120" s="367"/>
      <c r="KD120" s="367"/>
      <c r="KE120" s="367"/>
      <c r="KF120" s="367"/>
      <c r="KG120" s="367"/>
      <c r="KH120" s="367"/>
      <c r="KI120" s="367"/>
      <c r="KJ120" s="367"/>
      <c r="KK120" s="367"/>
      <c r="KL120" s="367"/>
      <c r="KM120" s="367"/>
      <c r="KN120" s="367"/>
      <c r="KO120" s="367"/>
      <c r="KP120" s="367"/>
      <c r="KQ120" s="367"/>
      <c r="KR120" s="367"/>
      <c r="KS120" s="367"/>
      <c r="KT120" s="367"/>
      <c r="KU120" s="367"/>
      <c r="KV120" s="367"/>
      <c r="KW120" s="367"/>
      <c r="KX120" s="367"/>
      <c r="KY120" s="367"/>
      <c r="KZ120" s="367"/>
      <c r="LA120" s="367"/>
      <c r="LB120" s="367"/>
      <c r="LC120" s="367"/>
      <c r="LD120" s="367"/>
      <c r="LE120" s="367"/>
      <c r="LF120" s="367"/>
      <c r="LG120" s="367"/>
      <c r="LH120" s="367"/>
      <c r="LI120" s="367"/>
      <c r="LJ120" s="367"/>
      <c r="LK120" s="367"/>
      <c r="LL120" s="367"/>
      <c r="LM120" s="367"/>
      <c r="LN120" s="367"/>
      <c r="LO120" s="367"/>
      <c r="LP120" s="367"/>
      <c r="LQ120" s="367"/>
      <c r="LR120" s="367"/>
      <c r="LS120" s="367"/>
      <c r="LT120" s="367"/>
      <c r="LU120" s="367"/>
      <c r="LV120" s="367"/>
      <c r="LW120" s="367"/>
      <c r="LX120" s="367"/>
      <c r="LY120" s="367"/>
      <c r="LZ120" s="367"/>
      <c r="MA120" s="367"/>
      <c r="MB120" s="367"/>
      <c r="MC120" s="367"/>
      <c r="MD120" s="367"/>
      <c r="ME120" s="367"/>
      <c r="MF120" s="367"/>
      <c r="MG120" s="367"/>
      <c r="MH120" s="367"/>
      <c r="MI120" s="367"/>
      <c r="MJ120" s="367"/>
      <c r="MK120" s="367"/>
      <c r="ML120" s="367"/>
      <c r="MM120" s="367"/>
      <c r="MN120" s="367"/>
      <c r="MO120" s="367"/>
      <c r="MP120" s="367"/>
      <c r="MQ120" s="367"/>
      <c r="MR120" s="367"/>
      <c r="MS120" s="367"/>
      <c r="MT120" s="367"/>
      <c r="MU120" s="367"/>
      <c r="MV120" s="367"/>
      <c r="MW120" s="367"/>
      <c r="MX120" s="367"/>
      <c r="MY120" s="367"/>
      <c r="MZ120" s="367"/>
      <c r="NA120" s="367"/>
      <c r="NB120" s="367"/>
      <c r="NC120" s="367"/>
      <c r="ND120" s="367"/>
      <c r="NE120" s="367"/>
      <c r="NF120" s="367"/>
      <c r="NG120" s="367"/>
      <c r="NH120" s="367"/>
      <c r="NI120" s="367"/>
      <c r="NJ120" s="367"/>
      <c r="NK120" s="367"/>
      <c r="NL120" s="367"/>
      <c r="NM120" s="367"/>
      <c r="NN120" s="367"/>
      <c r="NO120" s="367"/>
      <c r="NP120" s="367"/>
      <c r="NQ120" s="367"/>
      <c r="NR120" s="367"/>
      <c r="NS120" s="367"/>
      <c r="NT120" s="367"/>
      <c r="NU120" s="367"/>
      <c r="NV120" s="367"/>
      <c r="NW120" s="367"/>
      <c r="NX120" s="367"/>
      <c r="NY120" s="367"/>
      <c r="NZ120" s="367"/>
      <c r="OA120" s="367"/>
      <c r="OB120" s="367"/>
      <c r="OC120" s="367"/>
      <c r="OD120" s="367"/>
      <c r="OE120" s="367"/>
      <c r="OF120" s="367"/>
      <c r="OG120" s="367"/>
      <c r="OH120" s="367"/>
      <c r="OI120" s="367"/>
      <c r="OJ120" s="367"/>
      <c r="OK120" s="367"/>
      <c r="OL120" s="367"/>
      <c r="OM120" s="367"/>
      <c r="ON120" s="367"/>
      <c r="OO120" s="367"/>
      <c r="OP120" s="367"/>
      <c r="OQ120" s="367"/>
      <c r="OR120" s="367"/>
      <c r="OS120" s="367"/>
      <c r="OT120" s="367"/>
      <c r="OU120" s="367"/>
      <c r="OV120" s="367"/>
      <c r="OW120" s="367"/>
      <c r="OX120" s="367"/>
      <c r="OY120" s="367"/>
      <c r="OZ120" s="367"/>
      <c r="PA120" s="367"/>
      <c r="PB120" s="367"/>
      <c r="PC120" s="367"/>
      <c r="PD120" s="367"/>
      <c r="PE120" s="367"/>
      <c r="PF120" s="367"/>
      <c r="PG120" s="367"/>
      <c r="PH120" s="367"/>
      <c r="PI120" s="367"/>
      <c r="PJ120" s="367"/>
      <c r="PK120" s="367"/>
      <c r="PL120" s="367"/>
      <c r="PM120" s="367"/>
      <c r="PN120" s="367"/>
      <c r="PO120" s="367"/>
      <c r="PP120" s="367"/>
      <c r="PQ120" s="367"/>
      <c r="PR120" s="367"/>
      <c r="PS120" s="367"/>
      <c r="PT120" s="367"/>
      <c r="PU120" s="367"/>
      <c r="PV120" s="367"/>
      <c r="PW120" s="367"/>
      <c r="PX120" s="367"/>
      <c r="PY120" s="367"/>
      <c r="PZ120" s="367"/>
      <c r="QA120" s="367"/>
      <c r="QB120" s="367"/>
      <c r="QC120" s="367"/>
      <c r="QD120" s="367"/>
      <c r="QE120" s="367"/>
      <c r="QF120" s="367"/>
      <c r="QG120" s="367"/>
      <c r="QH120" s="367"/>
      <c r="QI120" s="367"/>
      <c r="QJ120" s="367"/>
      <c r="QK120" s="367"/>
      <c r="QL120" s="367"/>
      <c r="QM120" s="367"/>
      <c r="QN120" s="367"/>
      <c r="QO120" s="367"/>
      <c r="QP120" s="367"/>
      <c r="QQ120" s="367"/>
      <c r="QR120" s="367"/>
      <c r="QS120" s="367"/>
      <c r="QT120" s="367"/>
      <c r="QU120" s="367"/>
      <c r="QV120" s="367"/>
      <c r="QW120" s="367"/>
      <c r="QX120" s="367"/>
      <c r="QY120" s="367"/>
      <c r="QZ120" s="367"/>
      <c r="RA120" s="367"/>
      <c r="RB120" s="367"/>
      <c r="RC120" s="367"/>
      <c r="RD120" s="367"/>
      <c r="RE120" s="367"/>
      <c r="RF120" s="367"/>
      <c r="RG120" s="367"/>
      <c r="RH120" s="367"/>
      <c r="RI120" s="367"/>
      <c r="RJ120" s="367"/>
      <c r="RK120" s="367"/>
      <c r="RL120" s="367"/>
      <c r="RM120" s="367"/>
      <c r="RN120" s="367"/>
      <c r="RO120" s="367"/>
      <c r="RP120" s="367"/>
      <c r="RQ120" s="367"/>
      <c r="RR120" s="367"/>
      <c r="RS120" s="367"/>
      <c r="RT120" s="367"/>
      <c r="RU120" s="367"/>
      <c r="RV120" s="367"/>
      <c r="RW120" s="367"/>
      <c r="RX120" s="367"/>
      <c r="RY120" s="367"/>
      <c r="RZ120" s="367"/>
      <c r="SA120" s="367"/>
      <c r="SB120" s="367"/>
      <c r="SC120" s="367"/>
      <c r="SD120" s="367"/>
      <c r="SE120" s="367"/>
      <c r="SF120" s="367"/>
      <c r="SG120" s="367"/>
      <c r="SH120" s="367"/>
      <c r="SI120" s="367"/>
      <c r="SJ120" s="367"/>
      <c r="SK120" s="367"/>
      <c r="SL120" s="367"/>
      <c r="SM120" s="367"/>
      <c r="SN120" s="367"/>
      <c r="SO120" s="367"/>
      <c r="SP120" s="367"/>
      <c r="SQ120" s="367"/>
      <c r="SR120" s="367"/>
      <c r="SS120" s="367"/>
      <c r="ST120" s="367"/>
      <c r="SU120" s="367"/>
      <c r="SV120" s="367"/>
      <c r="SW120" s="367"/>
      <c r="SX120" s="367"/>
      <c r="SY120" s="367"/>
      <c r="SZ120" s="367"/>
      <c r="TA120" s="367"/>
      <c r="TB120" s="367"/>
      <c r="TC120" s="367"/>
      <c r="TD120" s="367"/>
      <c r="TE120" s="367"/>
      <c r="TF120" s="367"/>
      <c r="TG120" s="367"/>
      <c r="TH120" s="367"/>
      <c r="TI120" s="367"/>
      <c r="TJ120" s="367"/>
      <c r="TK120" s="367"/>
      <c r="TL120" s="367"/>
      <c r="TM120" s="367"/>
      <c r="TN120" s="367"/>
      <c r="TO120" s="367"/>
      <c r="TP120" s="367"/>
      <c r="TQ120" s="367"/>
      <c r="TR120" s="367"/>
      <c r="TS120" s="367"/>
      <c r="TT120" s="367"/>
      <c r="TU120" s="367"/>
      <c r="TV120" s="367"/>
      <c r="TW120" s="367"/>
      <c r="TX120" s="367"/>
      <c r="TY120" s="367"/>
      <c r="TZ120" s="367"/>
      <c r="UA120" s="367"/>
      <c r="UB120" s="367"/>
      <c r="UC120" s="367"/>
      <c r="UD120" s="367"/>
      <c r="UE120" s="367"/>
      <c r="UF120" s="367"/>
      <c r="UG120" s="367"/>
      <c r="UH120" s="367"/>
      <c r="UI120" s="367"/>
      <c r="UJ120" s="367"/>
      <c r="UK120" s="367"/>
      <c r="UL120" s="367"/>
      <c r="UM120" s="367"/>
      <c r="UN120" s="367"/>
      <c r="UO120" s="367"/>
      <c r="UP120" s="367"/>
      <c r="UQ120" s="367"/>
      <c r="UR120" s="367"/>
      <c r="US120" s="367"/>
      <c r="UT120" s="367"/>
      <c r="UU120" s="367"/>
      <c r="UV120" s="367"/>
      <c r="UW120" s="367"/>
      <c r="UX120" s="367"/>
      <c r="UY120" s="367"/>
      <c r="UZ120" s="367"/>
      <c r="VA120" s="367"/>
      <c r="VB120" s="367"/>
      <c r="VC120" s="367"/>
      <c r="VD120" s="367"/>
      <c r="VE120" s="367"/>
      <c r="VF120" s="367"/>
      <c r="VG120" s="367"/>
      <c r="VH120" s="367"/>
      <c r="VI120" s="367"/>
      <c r="VJ120" s="367"/>
      <c r="VK120" s="367"/>
      <c r="VL120" s="367"/>
      <c r="VM120" s="367"/>
      <c r="VN120" s="367"/>
      <c r="VO120" s="367"/>
      <c r="VP120" s="367"/>
      <c r="VQ120" s="367"/>
      <c r="VR120" s="367"/>
      <c r="VS120" s="367"/>
      <c r="VT120" s="367"/>
      <c r="VU120" s="367"/>
      <c r="VV120" s="367"/>
      <c r="VW120" s="367"/>
      <c r="VX120" s="367"/>
      <c r="VY120" s="367"/>
      <c r="VZ120" s="367"/>
      <c r="WA120" s="367"/>
      <c r="WB120" s="367"/>
      <c r="WC120" s="367"/>
      <c r="WD120" s="367"/>
      <c r="WE120" s="367"/>
      <c r="WF120" s="367"/>
      <c r="WG120" s="367"/>
      <c r="WH120" s="367"/>
      <c r="WI120" s="367"/>
      <c r="WJ120" s="367"/>
      <c r="WK120" s="367"/>
      <c r="WL120" s="367"/>
      <c r="WM120" s="367"/>
      <c r="WN120" s="367"/>
      <c r="WO120" s="367"/>
      <c r="WP120" s="367"/>
      <c r="WQ120" s="367"/>
      <c r="WR120" s="367"/>
      <c r="WS120" s="367"/>
      <c r="WT120" s="367"/>
      <c r="WU120" s="367"/>
      <c r="WV120" s="367"/>
      <c r="WW120" s="367"/>
      <c r="WX120" s="367"/>
      <c r="WY120" s="367"/>
      <c r="WZ120" s="367"/>
      <c r="XA120" s="367"/>
      <c r="XB120" s="367"/>
      <c r="XC120" s="367"/>
      <c r="XD120" s="367"/>
      <c r="XE120" s="367"/>
      <c r="XF120" s="367"/>
      <c r="XG120" s="367"/>
      <c r="XH120" s="367"/>
      <c r="XI120" s="367"/>
      <c r="XJ120" s="367"/>
      <c r="XK120" s="367"/>
      <c r="XL120" s="367"/>
      <c r="XM120" s="367"/>
      <c r="XN120" s="367"/>
      <c r="XO120" s="367"/>
      <c r="XP120" s="367"/>
      <c r="XQ120" s="367"/>
      <c r="XR120" s="367"/>
      <c r="XS120" s="367"/>
      <c r="XT120" s="367"/>
      <c r="XU120" s="367"/>
      <c r="XV120" s="367"/>
      <c r="XW120" s="367"/>
      <c r="XX120" s="367"/>
      <c r="XY120" s="367"/>
      <c r="XZ120" s="367"/>
      <c r="YA120" s="367"/>
      <c r="YB120" s="367"/>
      <c r="YC120" s="367"/>
      <c r="YD120" s="367"/>
      <c r="YE120" s="367"/>
      <c r="YF120" s="367"/>
      <c r="YG120" s="367"/>
      <c r="YH120" s="367"/>
      <c r="YI120" s="367"/>
      <c r="YJ120" s="367"/>
      <c r="YK120" s="367"/>
      <c r="YL120" s="367"/>
      <c r="YM120" s="367"/>
      <c r="YN120" s="367"/>
      <c r="YO120" s="367"/>
      <c r="YP120" s="367"/>
      <c r="YQ120" s="367"/>
      <c r="YR120" s="367"/>
      <c r="YS120" s="367"/>
      <c r="YT120" s="367"/>
      <c r="YU120" s="367"/>
      <c r="YV120" s="367"/>
      <c r="YW120" s="367"/>
      <c r="YX120" s="367"/>
      <c r="YY120" s="367"/>
      <c r="YZ120" s="367"/>
      <c r="ZA120" s="367"/>
      <c r="ZB120" s="367"/>
      <c r="ZC120" s="367"/>
      <c r="ZD120" s="367"/>
      <c r="ZE120" s="367"/>
      <c r="ZF120" s="367"/>
      <c r="ZG120" s="367"/>
      <c r="ZH120" s="367"/>
      <c r="ZI120" s="367"/>
      <c r="ZJ120" s="367"/>
      <c r="ZK120" s="367"/>
      <c r="ZL120" s="367"/>
      <c r="ZM120" s="367"/>
      <c r="ZN120" s="367"/>
      <c r="ZO120" s="367"/>
      <c r="ZP120" s="367"/>
      <c r="ZQ120" s="367"/>
      <c r="ZR120" s="367"/>
      <c r="ZS120" s="367"/>
      <c r="ZT120" s="367"/>
      <c r="ZU120" s="367"/>
      <c r="ZV120" s="367"/>
      <c r="ZW120" s="367"/>
      <c r="ZX120" s="367"/>
      <c r="ZY120" s="367"/>
      <c r="ZZ120" s="367"/>
      <c r="AAA120" s="367"/>
      <c r="AAB120" s="367"/>
      <c r="AAC120" s="367"/>
      <c r="AAD120" s="367"/>
      <c r="AAE120" s="367"/>
      <c r="AAF120" s="367"/>
      <c r="AAG120" s="367"/>
      <c r="AAH120" s="367"/>
      <c r="AAI120" s="367"/>
      <c r="AAJ120" s="367"/>
      <c r="AAK120" s="367"/>
      <c r="AAL120" s="367"/>
      <c r="AAM120" s="367"/>
      <c r="AAN120" s="367"/>
      <c r="AAO120" s="367"/>
      <c r="AAP120" s="367"/>
      <c r="AAQ120" s="367"/>
      <c r="AAR120" s="367"/>
      <c r="AAS120" s="367"/>
      <c r="AAT120" s="367"/>
      <c r="AAU120" s="367"/>
      <c r="AAV120" s="367"/>
      <c r="AAW120" s="367"/>
      <c r="AAX120" s="367"/>
      <c r="AAY120" s="367"/>
      <c r="AAZ120" s="367"/>
      <c r="ABA120" s="367"/>
      <c r="ABB120" s="367"/>
      <c r="ABC120" s="367"/>
      <c r="ABD120" s="367"/>
      <c r="ABE120" s="367"/>
      <c r="ABF120" s="367"/>
      <c r="ABG120" s="367"/>
      <c r="ABH120" s="367"/>
      <c r="ABI120" s="367"/>
      <c r="ABJ120" s="367"/>
      <c r="ABK120" s="367"/>
      <c r="ABL120" s="367"/>
      <c r="ABM120" s="367"/>
      <c r="ABN120" s="367"/>
      <c r="ABO120" s="367"/>
      <c r="ABP120" s="367"/>
      <c r="ABQ120" s="367"/>
      <c r="ABR120" s="367"/>
      <c r="ABS120" s="367"/>
      <c r="ABT120" s="367"/>
      <c r="ABU120" s="367"/>
      <c r="ABV120" s="367"/>
      <c r="ABW120" s="367"/>
      <c r="ABX120" s="367"/>
      <c r="ABY120" s="367"/>
      <c r="ABZ120" s="367"/>
      <c r="ACA120" s="367"/>
      <c r="ACB120" s="367"/>
      <c r="ACC120" s="367"/>
      <c r="ACD120" s="367"/>
      <c r="ACE120" s="367"/>
      <c r="ACF120" s="367"/>
      <c r="ACG120" s="367"/>
      <c r="ACH120" s="367"/>
      <c r="ACI120" s="367"/>
      <c r="ACJ120" s="367"/>
      <c r="ACK120" s="367"/>
      <c r="ACL120" s="367"/>
      <c r="ACM120" s="367"/>
      <c r="ACN120" s="367"/>
      <c r="ACO120" s="367"/>
      <c r="ACP120" s="367"/>
      <c r="ACQ120" s="367"/>
      <c r="ACR120" s="367"/>
      <c r="ACS120" s="367"/>
      <c r="ACT120" s="367"/>
      <c r="ACU120" s="367"/>
      <c r="ACV120" s="367"/>
      <c r="ACW120" s="367"/>
      <c r="ACX120" s="367"/>
      <c r="ACY120" s="367"/>
      <c r="ACZ120" s="367"/>
      <c r="ADA120" s="367"/>
      <c r="ADB120" s="367"/>
      <c r="ADC120" s="367"/>
      <c r="ADD120" s="367"/>
      <c r="ADE120" s="367"/>
      <c r="ADF120" s="367"/>
      <c r="ADG120" s="367"/>
      <c r="ADH120" s="367"/>
      <c r="ADI120" s="367"/>
      <c r="ADJ120" s="367"/>
      <c r="ADK120" s="367"/>
      <c r="ADL120" s="367"/>
      <c r="ADM120" s="367"/>
      <c r="ADN120" s="367"/>
      <c r="ADO120" s="367"/>
      <c r="ADP120" s="367"/>
      <c r="ADQ120" s="367"/>
      <c r="ADR120" s="367"/>
      <c r="ADS120" s="367"/>
      <c r="ADT120" s="367"/>
      <c r="ADU120" s="367"/>
      <c r="ADV120" s="367"/>
      <c r="ADW120" s="367"/>
      <c r="ADX120" s="367"/>
      <c r="ADY120" s="367"/>
      <c r="ADZ120" s="367"/>
      <c r="AEA120" s="367"/>
      <c r="AEB120" s="367"/>
      <c r="AEC120" s="367"/>
      <c r="AED120" s="367"/>
      <c r="AEE120" s="367"/>
      <c r="AEF120" s="367"/>
      <c r="AEG120" s="367"/>
      <c r="AEH120" s="367"/>
      <c r="AEI120" s="367"/>
      <c r="AEJ120" s="367"/>
      <c r="AEK120" s="367"/>
      <c r="AEL120" s="367"/>
      <c r="AEM120" s="367"/>
      <c r="AEN120" s="367"/>
      <c r="AEO120" s="367"/>
      <c r="AEP120" s="367"/>
      <c r="AEQ120" s="367"/>
      <c r="AER120" s="367"/>
      <c r="AES120" s="367"/>
      <c r="AET120" s="367"/>
      <c r="AEU120" s="367"/>
      <c r="AEV120" s="367"/>
      <c r="AEW120" s="367"/>
      <c r="AEX120" s="367"/>
      <c r="AEY120" s="367"/>
      <c r="AEZ120" s="367"/>
      <c r="AFA120" s="367"/>
      <c r="AFB120" s="367"/>
      <c r="AFC120" s="367"/>
      <c r="AFD120" s="367"/>
      <c r="AFE120" s="367"/>
      <c r="AFF120" s="367"/>
      <c r="AFG120" s="367"/>
      <c r="AFH120" s="367"/>
      <c r="AFI120" s="367"/>
      <c r="AFJ120" s="367"/>
      <c r="AFK120" s="367"/>
      <c r="AFL120" s="367"/>
      <c r="AFM120" s="367"/>
      <c r="AFN120" s="367"/>
      <c r="AFO120" s="367"/>
      <c r="AFP120" s="367"/>
      <c r="AFQ120" s="367"/>
      <c r="AFR120" s="367"/>
      <c r="AFS120" s="367"/>
      <c r="AFT120" s="367"/>
      <c r="AFU120" s="367"/>
      <c r="AFV120" s="367"/>
      <c r="AFW120" s="367"/>
      <c r="AFX120" s="367"/>
      <c r="AFY120" s="367"/>
      <c r="AFZ120" s="367"/>
      <c r="AGA120" s="367"/>
      <c r="AGB120" s="367"/>
      <c r="AGC120" s="367"/>
      <c r="AGD120" s="367"/>
      <c r="AGE120" s="367"/>
      <c r="AGF120" s="367"/>
      <c r="AGG120" s="367"/>
      <c r="AGH120" s="367"/>
      <c r="AGI120" s="367"/>
      <c r="AGJ120" s="367"/>
      <c r="AGK120" s="367"/>
      <c r="AGL120" s="367"/>
      <c r="AGM120" s="367"/>
      <c r="AGN120" s="367"/>
      <c r="AGO120" s="367"/>
      <c r="AGP120" s="367"/>
      <c r="AGQ120" s="367"/>
      <c r="AGR120" s="367"/>
      <c r="AGS120" s="367"/>
      <c r="AGT120" s="367"/>
      <c r="AGU120" s="367"/>
      <c r="AGV120" s="367"/>
      <c r="AGW120" s="367"/>
      <c r="AGX120" s="367"/>
      <c r="AGY120" s="367"/>
      <c r="AGZ120" s="367"/>
      <c r="AHA120" s="367"/>
      <c r="AHB120" s="367"/>
      <c r="AHC120" s="367"/>
      <c r="AHD120" s="367"/>
      <c r="AHE120" s="367"/>
      <c r="AHF120" s="367"/>
      <c r="AHG120" s="367"/>
      <c r="AHH120" s="367"/>
      <c r="AHI120" s="367"/>
      <c r="AHJ120" s="367"/>
      <c r="AHK120" s="367"/>
      <c r="AHL120" s="367"/>
      <c r="AHM120" s="367"/>
      <c r="AHN120" s="367"/>
      <c r="AHO120" s="367"/>
      <c r="AHP120" s="367"/>
      <c r="AHQ120" s="367"/>
      <c r="AHR120" s="367"/>
      <c r="AHS120" s="367"/>
      <c r="AHT120" s="367"/>
      <c r="AHU120" s="367"/>
      <c r="AHV120" s="367"/>
      <c r="AHW120" s="367"/>
      <c r="AHX120" s="367"/>
      <c r="AHY120" s="367"/>
      <c r="AHZ120" s="367"/>
      <c r="AIA120" s="367"/>
      <c r="AIB120" s="367"/>
      <c r="AIC120" s="367"/>
      <c r="AID120" s="367"/>
      <c r="AIE120" s="367"/>
      <c r="AIF120" s="367"/>
      <c r="AIG120" s="367"/>
      <c r="AIH120" s="367"/>
      <c r="AII120" s="367"/>
      <c r="AIJ120" s="367"/>
      <c r="AIK120" s="367"/>
      <c r="AIL120" s="367"/>
      <c r="AIM120" s="367"/>
      <c r="AIN120" s="367"/>
      <c r="AIO120" s="367"/>
      <c r="AIP120" s="367"/>
      <c r="AIQ120" s="367"/>
      <c r="AIR120" s="367"/>
      <c r="AIS120" s="367"/>
      <c r="AIT120" s="367"/>
      <c r="AIU120" s="367"/>
      <c r="AIV120" s="367"/>
      <c r="AIW120" s="367"/>
      <c r="AIX120" s="367"/>
      <c r="AIY120" s="367"/>
      <c r="AIZ120" s="367"/>
      <c r="AJA120" s="367"/>
      <c r="AJB120" s="367"/>
      <c r="AJC120" s="367"/>
      <c r="AJD120" s="367"/>
      <c r="AJE120" s="367"/>
      <c r="AJF120" s="367"/>
      <c r="AJG120" s="367"/>
      <c r="AJH120" s="367"/>
      <c r="AJI120" s="367"/>
      <c r="AJJ120" s="367"/>
      <c r="AJK120" s="367"/>
      <c r="AJL120" s="367"/>
      <c r="AJM120" s="367"/>
      <c r="AJN120" s="367"/>
      <c r="AJO120" s="367"/>
      <c r="AJP120" s="367"/>
      <c r="AJQ120" s="367"/>
      <c r="AJR120" s="367"/>
      <c r="AJS120" s="367"/>
      <c r="AJT120" s="367"/>
      <c r="AJU120" s="367"/>
      <c r="AJV120" s="367"/>
      <c r="AJW120" s="367"/>
      <c r="AJX120" s="367"/>
      <c r="AJY120" s="367"/>
      <c r="AJZ120" s="367"/>
      <c r="AKA120" s="367"/>
      <c r="AKB120" s="367"/>
      <c r="AKC120" s="367"/>
      <c r="AKD120" s="367"/>
      <c r="AKE120" s="367"/>
      <c r="AKF120" s="367"/>
      <c r="AKG120" s="367"/>
      <c r="AKH120" s="367"/>
      <c r="AKI120" s="367"/>
      <c r="AKJ120" s="367"/>
      <c r="AKK120" s="367"/>
      <c r="AKL120" s="367"/>
      <c r="AKM120" s="367"/>
      <c r="AKN120" s="367"/>
      <c r="AKO120" s="367"/>
      <c r="AKP120" s="367"/>
      <c r="AKQ120" s="367"/>
      <c r="AKR120" s="367"/>
      <c r="AKS120" s="367"/>
      <c r="AKT120" s="367"/>
      <c r="AKU120" s="367"/>
      <c r="AKV120" s="367"/>
      <c r="AKW120" s="367"/>
      <c r="AKX120" s="367"/>
      <c r="AKY120" s="367"/>
      <c r="AKZ120" s="367"/>
      <c r="ALA120" s="367"/>
      <c r="ALB120" s="367"/>
      <c r="ALC120" s="367"/>
      <c r="ALD120" s="367"/>
      <c r="ALE120" s="367"/>
      <c r="ALF120" s="367"/>
      <c r="ALG120" s="367"/>
      <c r="ALH120" s="367"/>
      <c r="ALI120" s="367"/>
      <c r="ALJ120" s="367"/>
      <c r="ALK120" s="367"/>
      <c r="ALL120" s="367"/>
      <c r="ALM120" s="367"/>
      <c r="ALN120" s="367"/>
      <c r="ALO120" s="367"/>
      <c r="ALP120" s="367"/>
      <c r="ALQ120" s="367"/>
      <c r="ALR120" s="367"/>
      <c r="ALS120" s="367"/>
      <c r="ALT120" s="367"/>
      <c r="ALU120" s="367"/>
      <c r="ALV120" s="367"/>
      <c r="ALW120" s="367"/>
      <c r="ALX120" s="367"/>
      <c r="ALY120" s="367"/>
      <c r="ALZ120" s="367"/>
      <c r="AMA120" s="367"/>
      <c r="AMB120" s="367"/>
      <c r="AMC120" s="367"/>
      <c r="AMD120" s="367"/>
      <c r="AME120" s="367"/>
      <c r="AMF120" s="367"/>
      <c r="AMG120" s="367"/>
      <c r="AMH120" s="367"/>
      <c r="AMI120" s="367"/>
      <c r="AMJ120" s="367"/>
      <c r="AMK120" s="367"/>
      <c r="AML120" s="367"/>
      <c r="AMM120" s="367"/>
      <c r="AMN120" s="367"/>
      <c r="AMO120" s="367"/>
      <c r="AMP120" s="367"/>
      <c r="AMQ120" s="367"/>
      <c r="AMR120" s="367"/>
      <c r="AMS120" s="367"/>
      <c r="AMT120" s="367"/>
      <c r="AMU120" s="367"/>
      <c r="AMV120" s="367"/>
      <c r="AMW120" s="367"/>
      <c r="AMX120" s="367"/>
      <c r="AMY120" s="367"/>
      <c r="AMZ120" s="367"/>
      <c r="ANA120" s="367"/>
      <c r="ANB120" s="367"/>
      <c r="ANC120" s="367"/>
      <c r="AND120" s="367"/>
      <c r="ANE120" s="367"/>
      <c r="ANF120" s="367"/>
      <c r="ANG120" s="367"/>
      <c r="ANH120" s="367"/>
      <c r="ANI120" s="367"/>
      <c r="ANJ120" s="367"/>
      <c r="ANK120" s="367"/>
      <c r="ANL120" s="367"/>
      <c r="ANM120" s="367"/>
      <c r="ANN120" s="367"/>
      <c r="ANO120" s="367"/>
      <c r="ANP120" s="367"/>
      <c r="ANQ120" s="367"/>
      <c r="ANR120" s="367"/>
      <c r="ANS120" s="367"/>
      <c r="ANT120" s="367"/>
      <c r="ANU120" s="367"/>
      <c r="ANV120" s="367"/>
      <c r="ANW120" s="367"/>
      <c r="ANX120" s="367"/>
      <c r="ANY120" s="367"/>
      <c r="ANZ120" s="367"/>
      <c r="AOA120" s="367"/>
      <c r="AOB120" s="367"/>
      <c r="AOC120" s="367"/>
      <c r="AOD120" s="367"/>
      <c r="AOE120" s="367"/>
      <c r="AOF120" s="367"/>
      <c r="AOG120" s="367"/>
      <c r="AOH120" s="367"/>
      <c r="AOI120" s="367"/>
      <c r="AOJ120" s="367"/>
      <c r="AOK120" s="367"/>
      <c r="AOL120" s="367"/>
      <c r="AOM120" s="367"/>
      <c r="AON120" s="367"/>
      <c r="AOO120" s="367"/>
      <c r="AOP120" s="367"/>
      <c r="AOQ120" s="367"/>
      <c r="AOR120" s="367"/>
      <c r="AOS120" s="367"/>
      <c r="AOT120" s="367"/>
      <c r="AOU120" s="367"/>
      <c r="AOV120" s="367"/>
      <c r="AOW120" s="367"/>
      <c r="AOX120" s="367"/>
      <c r="AOY120" s="367"/>
      <c r="AOZ120" s="367"/>
      <c r="APA120" s="367"/>
      <c r="APB120" s="367"/>
      <c r="APC120" s="367"/>
      <c r="APD120" s="367"/>
      <c r="APE120" s="367"/>
      <c r="APF120" s="367"/>
      <c r="APG120" s="367"/>
      <c r="APH120" s="367"/>
      <c r="API120" s="367"/>
      <c r="APJ120" s="367"/>
      <c r="APK120" s="367"/>
      <c r="APL120" s="367"/>
      <c r="APM120" s="367"/>
      <c r="APN120" s="367"/>
      <c r="APO120" s="367"/>
      <c r="APP120" s="367"/>
      <c r="APQ120" s="367"/>
      <c r="APR120" s="367"/>
      <c r="APS120" s="367"/>
      <c r="APT120" s="367"/>
      <c r="APU120" s="367"/>
      <c r="APV120" s="367"/>
      <c r="APW120" s="367"/>
      <c r="APX120" s="367"/>
      <c r="APY120" s="367"/>
      <c r="APZ120" s="367"/>
      <c r="AQA120" s="367"/>
      <c r="AQB120" s="367"/>
      <c r="AQC120" s="367"/>
      <c r="AQD120" s="367"/>
      <c r="AQE120" s="367"/>
      <c r="AQF120" s="367"/>
      <c r="AQG120" s="367"/>
      <c r="AQH120" s="367"/>
      <c r="AQI120" s="367"/>
      <c r="AQJ120" s="367"/>
      <c r="AQK120" s="367"/>
      <c r="AQL120" s="367"/>
      <c r="AQM120" s="367"/>
      <c r="AQN120" s="367"/>
      <c r="AQO120" s="367"/>
      <c r="AQP120" s="367"/>
      <c r="AQQ120" s="367"/>
      <c r="AQR120" s="367"/>
      <c r="AQS120" s="367"/>
      <c r="AQT120" s="367"/>
      <c r="AQU120" s="367"/>
      <c r="AQV120" s="367"/>
      <c r="AQW120" s="367"/>
      <c r="AQX120" s="367"/>
      <c r="AQY120" s="367"/>
      <c r="AQZ120" s="367"/>
      <c r="ARA120" s="367"/>
      <c r="ARB120" s="367"/>
      <c r="ARC120" s="367"/>
      <c r="ARD120" s="367"/>
      <c r="ARE120" s="367"/>
      <c r="ARF120" s="367"/>
      <c r="ARG120" s="367"/>
      <c r="ARH120" s="367"/>
      <c r="ARI120" s="367"/>
      <c r="ARJ120" s="367"/>
      <c r="ARK120" s="367"/>
      <c r="ARL120" s="367"/>
      <c r="ARM120" s="367"/>
      <c r="ARN120" s="367"/>
      <c r="ARO120" s="367"/>
      <c r="ARP120" s="367"/>
      <c r="ARQ120" s="367"/>
      <c r="ARR120" s="367"/>
      <c r="ARS120" s="367"/>
      <c r="ART120" s="367"/>
      <c r="ARU120" s="367"/>
      <c r="ARV120" s="367"/>
      <c r="ARW120" s="367"/>
      <c r="ARX120" s="367"/>
      <c r="ARY120" s="367"/>
      <c r="ARZ120" s="367"/>
      <c r="ASA120" s="367"/>
      <c r="ASB120" s="367"/>
      <c r="ASC120" s="367"/>
      <c r="ASD120" s="367"/>
      <c r="ASE120" s="367"/>
      <c r="ASF120" s="367"/>
      <c r="ASG120" s="367"/>
      <c r="ASH120" s="367"/>
      <c r="ASI120" s="367"/>
      <c r="ASJ120" s="367"/>
      <c r="ASK120" s="367"/>
      <c r="ASL120" s="367"/>
      <c r="ASM120" s="367"/>
      <c r="ASN120" s="367"/>
      <c r="ASO120" s="367"/>
      <c r="ASP120" s="367"/>
      <c r="ASQ120" s="367"/>
      <c r="ASR120" s="367"/>
      <c r="ASS120" s="367"/>
      <c r="AST120" s="367"/>
      <c r="ASU120" s="367"/>
      <c r="ASV120" s="367"/>
      <c r="ASW120" s="367"/>
      <c r="ASX120" s="367"/>
      <c r="ASY120" s="367"/>
      <c r="ASZ120" s="367"/>
      <c r="ATA120" s="367"/>
      <c r="ATB120" s="367"/>
      <c r="ATC120" s="367"/>
      <c r="ATD120" s="367"/>
    </row>
    <row r="121" spans="1:1200" s="366" customFormat="1">
      <c r="A121" s="363">
        <v>9</v>
      </c>
      <c r="B121" s="363">
        <v>22</v>
      </c>
      <c r="C121" s="364" t="s">
        <v>1335</v>
      </c>
      <c r="D121" s="363">
        <v>2004</v>
      </c>
      <c r="E121" s="365" t="s">
        <v>1323</v>
      </c>
      <c r="F121" s="363" t="s">
        <v>1319</v>
      </c>
      <c r="G121" s="364"/>
      <c r="H121" s="364"/>
      <c r="I121" s="364"/>
      <c r="J121" s="364"/>
      <c r="K121" s="366" t="s">
        <v>1557</v>
      </c>
      <c r="L121" s="367"/>
      <c r="M121" s="367"/>
      <c r="N121" s="367"/>
      <c r="O121" s="367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7"/>
      <c r="AE121" s="367"/>
      <c r="AF121" s="367"/>
      <c r="AG121" s="367"/>
      <c r="AH121" s="367"/>
      <c r="AI121" s="367"/>
      <c r="AJ121" s="367"/>
      <c r="AK121" s="367"/>
      <c r="AL121" s="367"/>
      <c r="AM121" s="367"/>
      <c r="AN121" s="367"/>
      <c r="AO121" s="367"/>
      <c r="AP121" s="367"/>
      <c r="AQ121" s="367"/>
      <c r="AR121" s="367"/>
      <c r="AS121" s="367"/>
      <c r="AT121" s="367"/>
      <c r="AU121" s="367"/>
      <c r="AV121" s="367"/>
      <c r="AW121" s="367"/>
      <c r="AX121" s="367"/>
      <c r="AY121" s="367"/>
      <c r="AZ121" s="367"/>
      <c r="BA121" s="367"/>
      <c r="BB121" s="367"/>
      <c r="BC121" s="367"/>
      <c r="BD121" s="367"/>
      <c r="BE121" s="367"/>
      <c r="BF121" s="367"/>
      <c r="BG121" s="367"/>
      <c r="BH121" s="367"/>
      <c r="BI121" s="367"/>
      <c r="BJ121" s="367"/>
      <c r="BK121" s="367"/>
      <c r="BL121" s="367"/>
      <c r="BM121" s="367"/>
      <c r="BN121" s="367"/>
      <c r="BO121" s="367"/>
      <c r="BP121" s="367"/>
      <c r="BQ121" s="367"/>
      <c r="BR121" s="367"/>
      <c r="BS121" s="367"/>
      <c r="BT121" s="367"/>
      <c r="BU121" s="367"/>
      <c r="BV121" s="367"/>
      <c r="BW121" s="367"/>
      <c r="BX121" s="367"/>
      <c r="BY121" s="367"/>
      <c r="BZ121" s="367"/>
      <c r="CA121" s="367"/>
      <c r="CB121" s="367"/>
      <c r="CC121" s="367"/>
      <c r="CD121" s="367"/>
      <c r="CE121" s="367"/>
      <c r="CF121" s="367"/>
      <c r="CG121" s="367"/>
      <c r="CH121" s="367"/>
      <c r="CI121" s="367"/>
      <c r="CJ121" s="367"/>
      <c r="CK121" s="367"/>
      <c r="CL121" s="367"/>
      <c r="CM121" s="367"/>
      <c r="CN121" s="367"/>
      <c r="CO121" s="367"/>
      <c r="CP121" s="367"/>
      <c r="CQ121" s="367"/>
      <c r="CR121" s="367"/>
      <c r="CS121" s="367"/>
      <c r="CT121" s="367"/>
      <c r="CU121" s="367"/>
      <c r="CV121" s="367"/>
      <c r="CW121" s="367"/>
      <c r="CX121" s="367"/>
      <c r="CY121" s="367"/>
      <c r="CZ121" s="367"/>
      <c r="DA121" s="367"/>
      <c r="DB121" s="367"/>
      <c r="DC121" s="367"/>
      <c r="DD121" s="367"/>
      <c r="DE121" s="367"/>
      <c r="DF121" s="367"/>
      <c r="DG121" s="367"/>
      <c r="DH121" s="367"/>
      <c r="DI121" s="367"/>
      <c r="DJ121" s="367"/>
      <c r="DK121" s="367"/>
      <c r="DL121" s="367"/>
      <c r="DM121" s="367"/>
      <c r="DN121" s="367"/>
      <c r="DO121" s="367"/>
      <c r="DP121" s="367"/>
      <c r="DQ121" s="367"/>
      <c r="DR121" s="367"/>
      <c r="DS121" s="367"/>
      <c r="DT121" s="367"/>
      <c r="DU121" s="367"/>
      <c r="DV121" s="367"/>
      <c r="DW121" s="367"/>
      <c r="DX121" s="367"/>
      <c r="DY121" s="367"/>
      <c r="DZ121" s="367"/>
      <c r="EA121" s="367"/>
      <c r="EB121" s="367"/>
      <c r="EC121" s="367"/>
      <c r="ED121" s="367"/>
      <c r="EE121" s="367"/>
      <c r="EF121" s="367"/>
      <c r="EG121" s="367"/>
      <c r="EH121" s="367"/>
      <c r="EI121" s="367"/>
      <c r="EJ121" s="367"/>
      <c r="EK121" s="367"/>
      <c r="EL121" s="367"/>
      <c r="EM121" s="367"/>
      <c r="EN121" s="367"/>
      <c r="EO121" s="367"/>
      <c r="EP121" s="367"/>
      <c r="EQ121" s="367"/>
      <c r="ER121" s="367"/>
      <c r="ES121" s="367"/>
      <c r="ET121" s="367"/>
      <c r="EU121" s="367"/>
      <c r="EV121" s="367"/>
      <c r="EW121" s="367"/>
      <c r="EX121" s="367"/>
      <c r="EY121" s="367"/>
      <c r="EZ121" s="367"/>
      <c r="FA121" s="367"/>
      <c r="FB121" s="367"/>
      <c r="FC121" s="367"/>
      <c r="FD121" s="367"/>
      <c r="FE121" s="367"/>
      <c r="FF121" s="367"/>
      <c r="FG121" s="367"/>
      <c r="FH121" s="367"/>
      <c r="FI121" s="367"/>
      <c r="FJ121" s="367"/>
      <c r="FK121" s="367"/>
      <c r="FL121" s="367"/>
      <c r="FM121" s="367"/>
      <c r="FN121" s="367"/>
      <c r="FO121" s="367"/>
      <c r="FP121" s="367"/>
      <c r="FQ121" s="367"/>
      <c r="FR121" s="367"/>
      <c r="FS121" s="367"/>
      <c r="FT121" s="367"/>
      <c r="FU121" s="367"/>
      <c r="FV121" s="367"/>
      <c r="FW121" s="367"/>
      <c r="FX121" s="367"/>
      <c r="FY121" s="367"/>
      <c r="FZ121" s="367"/>
      <c r="GA121" s="367"/>
      <c r="GB121" s="367"/>
      <c r="GC121" s="367"/>
      <c r="GD121" s="367"/>
      <c r="GE121" s="367"/>
      <c r="GF121" s="367"/>
      <c r="GG121" s="367"/>
      <c r="GH121" s="367"/>
      <c r="GI121" s="367"/>
      <c r="GJ121" s="367"/>
      <c r="GK121" s="367"/>
      <c r="GL121" s="367"/>
      <c r="GM121" s="367"/>
      <c r="GN121" s="367"/>
      <c r="GO121" s="367"/>
      <c r="GP121" s="367"/>
      <c r="GQ121" s="367"/>
      <c r="GR121" s="367"/>
      <c r="GS121" s="367"/>
      <c r="GT121" s="367"/>
      <c r="GU121" s="367"/>
      <c r="GV121" s="367"/>
      <c r="GW121" s="367"/>
      <c r="GX121" s="367"/>
      <c r="GY121" s="367"/>
      <c r="GZ121" s="367"/>
      <c r="HA121" s="367"/>
      <c r="HB121" s="367"/>
      <c r="HC121" s="367"/>
      <c r="HD121" s="367"/>
      <c r="HE121" s="367"/>
      <c r="HF121" s="367"/>
      <c r="HG121" s="367"/>
      <c r="HH121" s="367"/>
      <c r="HI121" s="367"/>
      <c r="HJ121" s="367"/>
      <c r="HK121" s="367"/>
      <c r="HL121" s="367"/>
      <c r="HM121" s="367"/>
      <c r="HN121" s="367"/>
      <c r="HO121" s="367"/>
      <c r="HP121" s="367"/>
      <c r="HQ121" s="367"/>
      <c r="HR121" s="367"/>
      <c r="HS121" s="367"/>
      <c r="HT121" s="367"/>
      <c r="HU121" s="367"/>
      <c r="HV121" s="367"/>
      <c r="HW121" s="367"/>
      <c r="HX121" s="367"/>
      <c r="HY121" s="367"/>
      <c r="HZ121" s="367"/>
      <c r="IA121" s="367"/>
      <c r="IB121" s="367"/>
      <c r="IC121" s="367"/>
      <c r="ID121" s="367"/>
      <c r="IE121" s="367"/>
      <c r="IF121" s="367"/>
      <c r="IG121" s="367"/>
      <c r="IH121" s="367"/>
      <c r="II121" s="367"/>
      <c r="IJ121" s="367"/>
      <c r="IK121" s="367"/>
      <c r="IL121" s="367"/>
      <c r="IM121" s="367"/>
      <c r="IN121" s="367"/>
      <c r="IO121" s="367"/>
      <c r="IP121" s="367"/>
      <c r="IQ121" s="367"/>
      <c r="IR121" s="367"/>
      <c r="IS121" s="367"/>
      <c r="IT121" s="367"/>
      <c r="IU121" s="367"/>
      <c r="IV121" s="367"/>
      <c r="IW121" s="367"/>
      <c r="IX121" s="367"/>
      <c r="IY121" s="367"/>
      <c r="IZ121" s="367"/>
      <c r="JA121" s="367"/>
      <c r="JB121" s="367"/>
      <c r="JC121" s="367"/>
      <c r="JD121" s="367"/>
      <c r="JE121" s="367"/>
      <c r="JF121" s="367"/>
      <c r="JG121" s="367"/>
      <c r="JH121" s="367"/>
      <c r="JI121" s="367"/>
      <c r="JJ121" s="367"/>
      <c r="JK121" s="367"/>
      <c r="JL121" s="367"/>
      <c r="JM121" s="367"/>
      <c r="JN121" s="367"/>
      <c r="JO121" s="367"/>
      <c r="JP121" s="367"/>
      <c r="JQ121" s="367"/>
      <c r="JR121" s="367"/>
      <c r="JS121" s="367"/>
      <c r="JT121" s="367"/>
      <c r="JU121" s="367"/>
      <c r="JV121" s="367"/>
      <c r="JW121" s="367"/>
      <c r="JX121" s="367"/>
      <c r="JY121" s="367"/>
      <c r="JZ121" s="367"/>
      <c r="KA121" s="367"/>
      <c r="KB121" s="367"/>
      <c r="KC121" s="367"/>
      <c r="KD121" s="367"/>
      <c r="KE121" s="367"/>
      <c r="KF121" s="367"/>
      <c r="KG121" s="367"/>
      <c r="KH121" s="367"/>
      <c r="KI121" s="367"/>
      <c r="KJ121" s="367"/>
      <c r="KK121" s="367"/>
      <c r="KL121" s="367"/>
      <c r="KM121" s="367"/>
      <c r="KN121" s="367"/>
      <c r="KO121" s="367"/>
      <c r="KP121" s="367"/>
      <c r="KQ121" s="367"/>
      <c r="KR121" s="367"/>
      <c r="KS121" s="367"/>
      <c r="KT121" s="367"/>
      <c r="KU121" s="367"/>
      <c r="KV121" s="367"/>
      <c r="KW121" s="367"/>
      <c r="KX121" s="367"/>
      <c r="KY121" s="367"/>
      <c r="KZ121" s="367"/>
      <c r="LA121" s="367"/>
      <c r="LB121" s="367"/>
      <c r="LC121" s="367"/>
      <c r="LD121" s="367"/>
      <c r="LE121" s="367"/>
      <c r="LF121" s="367"/>
      <c r="LG121" s="367"/>
      <c r="LH121" s="367"/>
      <c r="LI121" s="367"/>
      <c r="LJ121" s="367"/>
      <c r="LK121" s="367"/>
      <c r="LL121" s="367"/>
      <c r="LM121" s="367"/>
      <c r="LN121" s="367"/>
      <c r="LO121" s="367"/>
      <c r="LP121" s="367"/>
      <c r="LQ121" s="367"/>
      <c r="LR121" s="367"/>
      <c r="LS121" s="367"/>
      <c r="LT121" s="367"/>
      <c r="LU121" s="367"/>
      <c r="LV121" s="367"/>
      <c r="LW121" s="367"/>
      <c r="LX121" s="367"/>
      <c r="LY121" s="367"/>
      <c r="LZ121" s="367"/>
      <c r="MA121" s="367"/>
      <c r="MB121" s="367"/>
      <c r="MC121" s="367"/>
      <c r="MD121" s="367"/>
      <c r="ME121" s="367"/>
      <c r="MF121" s="367"/>
      <c r="MG121" s="367"/>
      <c r="MH121" s="367"/>
      <c r="MI121" s="367"/>
      <c r="MJ121" s="367"/>
      <c r="MK121" s="367"/>
      <c r="ML121" s="367"/>
      <c r="MM121" s="367"/>
      <c r="MN121" s="367"/>
      <c r="MO121" s="367"/>
      <c r="MP121" s="367"/>
      <c r="MQ121" s="367"/>
      <c r="MR121" s="367"/>
      <c r="MS121" s="367"/>
      <c r="MT121" s="367"/>
      <c r="MU121" s="367"/>
      <c r="MV121" s="367"/>
      <c r="MW121" s="367"/>
      <c r="MX121" s="367"/>
      <c r="MY121" s="367"/>
      <c r="MZ121" s="367"/>
      <c r="NA121" s="367"/>
      <c r="NB121" s="367"/>
      <c r="NC121" s="367"/>
      <c r="ND121" s="367"/>
      <c r="NE121" s="367"/>
      <c r="NF121" s="367"/>
      <c r="NG121" s="367"/>
      <c r="NH121" s="367"/>
      <c r="NI121" s="367"/>
      <c r="NJ121" s="367"/>
      <c r="NK121" s="367"/>
      <c r="NL121" s="367"/>
      <c r="NM121" s="367"/>
      <c r="NN121" s="367"/>
      <c r="NO121" s="367"/>
      <c r="NP121" s="367"/>
      <c r="NQ121" s="367"/>
      <c r="NR121" s="367"/>
      <c r="NS121" s="367"/>
      <c r="NT121" s="367"/>
      <c r="NU121" s="367"/>
      <c r="NV121" s="367"/>
      <c r="NW121" s="367"/>
      <c r="NX121" s="367"/>
      <c r="NY121" s="367"/>
      <c r="NZ121" s="367"/>
      <c r="OA121" s="367"/>
      <c r="OB121" s="367"/>
      <c r="OC121" s="367"/>
      <c r="OD121" s="367"/>
      <c r="OE121" s="367"/>
      <c r="OF121" s="367"/>
      <c r="OG121" s="367"/>
      <c r="OH121" s="367"/>
      <c r="OI121" s="367"/>
      <c r="OJ121" s="367"/>
      <c r="OK121" s="367"/>
      <c r="OL121" s="367"/>
      <c r="OM121" s="367"/>
      <c r="ON121" s="367"/>
      <c r="OO121" s="367"/>
      <c r="OP121" s="367"/>
      <c r="OQ121" s="367"/>
      <c r="OR121" s="367"/>
      <c r="OS121" s="367"/>
      <c r="OT121" s="367"/>
      <c r="OU121" s="367"/>
      <c r="OV121" s="367"/>
      <c r="OW121" s="367"/>
      <c r="OX121" s="367"/>
      <c r="OY121" s="367"/>
      <c r="OZ121" s="367"/>
      <c r="PA121" s="367"/>
      <c r="PB121" s="367"/>
      <c r="PC121" s="367"/>
      <c r="PD121" s="367"/>
      <c r="PE121" s="367"/>
      <c r="PF121" s="367"/>
      <c r="PG121" s="367"/>
      <c r="PH121" s="367"/>
      <c r="PI121" s="367"/>
      <c r="PJ121" s="367"/>
      <c r="PK121" s="367"/>
      <c r="PL121" s="367"/>
      <c r="PM121" s="367"/>
      <c r="PN121" s="367"/>
      <c r="PO121" s="367"/>
      <c r="PP121" s="367"/>
      <c r="PQ121" s="367"/>
      <c r="PR121" s="367"/>
      <c r="PS121" s="367"/>
      <c r="PT121" s="367"/>
      <c r="PU121" s="367"/>
      <c r="PV121" s="367"/>
      <c r="PW121" s="367"/>
      <c r="PX121" s="367"/>
      <c r="PY121" s="367"/>
      <c r="PZ121" s="367"/>
      <c r="QA121" s="367"/>
      <c r="QB121" s="367"/>
      <c r="QC121" s="367"/>
      <c r="QD121" s="367"/>
      <c r="QE121" s="367"/>
      <c r="QF121" s="367"/>
      <c r="QG121" s="367"/>
      <c r="QH121" s="367"/>
      <c r="QI121" s="367"/>
      <c r="QJ121" s="367"/>
      <c r="QK121" s="367"/>
      <c r="QL121" s="367"/>
      <c r="QM121" s="367"/>
      <c r="QN121" s="367"/>
      <c r="QO121" s="367"/>
      <c r="QP121" s="367"/>
      <c r="QQ121" s="367"/>
      <c r="QR121" s="367"/>
      <c r="QS121" s="367"/>
      <c r="QT121" s="367"/>
      <c r="QU121" s="367"/>
      <c r="QV121" s="367"/>
      <c r="QW121" s="367"/>
      <c r="QX121" s="367"/>
      <c r="QY121" s="367"/>
      <c r="QZ121" s="367"/>
      <c r="RA121" s="367"/>
      <c r="RB121" s="367"/>
      <c r="RC121" s="367"/>
      <c r="RD121" s="367"/>
      <c r="RE121" s="367"/>
      <c r="RF121" s="367"/>
      <c r="RG121" s="367"/>
      <c r="RH121" s="367"/>
      <c r="RI121" s="367"/>
      <c r="RJ121" s="367"/>
      <c r="RK121" s="367"/>
      <c r="RL121" s="367"/>
      <c r="RM121" s="367"/>
      <c r="RN121" s="367"/>
      <c r="RO121" s="367"/>
      <c r="RP121" s="367"/>
      <c r="RQ121" s="367"/>
      <c r="RR121" s="367"/>
      <c r="RS121" s="367"/>
      <c r="RT121" s="367"/>
      <c r="RU121" s="367"/>
      <c r="RV121" s="367"/>
      <c r="RW121" s="367"/>
      <c r="RX121" s="367"/>
      <c r="RY121" s="367"/>
      <c r="RZ121" s="367"/>
      <c r="SA121" s="367"/>
      <c r="SB121" s="367"/>
      <c r="SC121" s="367"/>
      <c r="SD121" s="367"/>
      <c r="SE121" s="367"/>
      <c r="SF121" s="367"/>
      <c r="SG121" s="367"/>
      <c r="SH121" s="367"/>
      <c r="SI121" s="367"/>
      <c r="SJ121" s="367"/>
      <c r="SK121" s="367"/>
      <c r="SL121" s="367"/>
      <c r="SM121" s="367"/>
      <c r="SN121" s="367"/>
      <c r="SO121" s="367"/>
      <c r="SP121" s="367"/>
      <c r="SQ121" s="367"/>
      <c r="SR121" s="367"/>
      <c r="SS121" s="367"/>
      <c r="ST121" s="367"/>
      <c r="SU121" s="367"/>
      <c r="SV121" s="367"/>
      <c r="SW121" s="367"/>
      <c r="SX121" s="367"/>
      <c r="SY121" s="367"/>
      <c r="SZ121" s="367"/>
      <c r="TA121" s="367"/>
      <c r="TB121" s="367"/>
      <c r="TC121" s="367"/>
      <c r="TD121" s="367"/>
      <c r="TE121" s="367"/>
      <c r="TF121" s="367"/>
      <c r="TG121" s="367"/>
      <c r="TH121" s="367"/>
      <c r="TI121" s="367"/>
      <c r="TJ121" s="367"/>
      <c r="TK121" s="367"/>
      <c r="TL121" s="367"/>
      <c r="TM121" s="367"/>
      <c r="TN121" s="367"/>
      <c r="TO121" s="367"/>
      <c r="TP121" s="367"/>
      <c r="TQ121" s="367"/>
      <c r="TR121" s="367"/>
      <c r="TS121" s="367"/>
      <c r="TT121" s="367"/>
      <c r="TU121" s="367"/>
      <c r="TV121" s="367"/>
      <c r="TW121" s="367"/>
      <c r="TX121" s="367"/>
      <c r="TY121" s="367"/>
      <c r="TZ121" s="367"/>
      <c r="UA121" s="367"/>
      <c r="UB121" s="367"/>
      <c r="UC121" s="367"/>
      <c r="UD121" s="367"/>
      <c r="UE121" s="367"/>
      <c r="UF121" s="367"/>
      <c r="UG121" s="367"/>
      <c r="UH121" s="367"/>
      <c r="UI121" s="367"/>
      <c r="UJ121" s="367"/>
      <c r="UK121" s="367"/>
      <c r="UL121" s="367"/>
      <c r="UM121" s="367"/>
      <c r="UN121" s="367"/>
      <c r="UO121" s="367"/>
      <c r="UP121" s="367"/>
      <c r="UQ121" s="367"/>
      <c r="UR121" s="367"/>
      <c r="US121" s="367"/>
      <c r="UT121" s="367"/>
      <c r="UU121" s="367"/>
      <c r="UV121" s="367"/>
      <c r="UW121" s="367"/>
      <c r="UX121" s="367"/>
      <c r="UY121" s="367"/>
      <c r="UZ121" s="367"/>
      <c r="VA121" s="367"/>
      <c r="VB121" s="367"/>
      <c r="VC121" s="367"/>
      <c r="VD121" s="367"/>
      <c r="VE121" s="367"/>
      <c r="VF121" s="367"/>
      <c r="VG121" s="367"/>
      <c r="VH121" s="367"/>
      <c r="VI121" s="367"/>
      <c r="VJ121" s="367"/>
      <c r="VK121" s="367"/>
      <c r="VL121" s="367"/>
      <c r="VM121" s="367"/>
      <c r="VN121" s="367"/>
      <c r="VO121" s="367"/>
      <c r="VP121" s="367"/>
      <c r="VQ121" s="367"/>
      <c r="VR121" s="367"/>
      <c r="VS121" s="367"/>
      <c r="VT121" s="367"/>
      <c r="VU121" s="367"/>
      <c r="VV121" s="367"/>
      <c r="VW121" s="367"/>
      <c r="VX121" s="367"/>
      <c r="VY121" s="367"/>
      <c r="VZ121" s="367"/>
      <c r="WA121" s="367"/>
      <c r="WB121" s="367"/>
      <c r="WC121" s="367"/>
      <c r="WD121" s="367"/>
      <c r="WE121" s="367"/>
      <c r="WF121" s="367"/>
      <c r="WG121" s="367"/>
      <c r="WH121" s="367"/>
      <c r="WI121" s="367"/>
      <c r="WJ121" s="367"/>
      <c r="WK121" s="367"/>
      <c r="WL121" s="367"/>
      <c r="WM121" s="367"/>
      <c r="WN121" s="367"/>
      <c r="WO121" s="367"/>
      <c r="WP121" s="367"/>
      <c r="WQ121" s="367"/>
      <c r="WR121" s="367"/>
      <c r="WS121" s="367"/>
      <c r="WT121" s="367"/>
      <c r="WU121" s="367"/>
      <c r="WV121" s="367"/>
      <c r="WW121" s="367"/>
      <c r="WX121" s="367"/>
      <c r="WY121" s="367"/>
      <c r="WZ121" s="367"/>
      <c r="XA121" s="367"/>
      <c r="XB121" s="367"/>
      <c r="XC121" s="367"/>
      <c r="XD121" s="367"/>
      <c r="XE121" s="367"/>
      <c r="XF121" s="367"/>
      <c r="XG121" s="367"/>
      <c r="XH121" s="367"/>
      <c r="XI121" s="367"/>
      <c r="XJ121" s="367"/>
      <c r="XK121" s="367"/>
      <c r="XL121" s="367"/>
      <c r="XM121" s="367"/>
      <c r="XN121" s="367"/>
      <c r="XO121" s="367"/>
      <c r="XP121" s="367"/>
      <c r="XQ121" s="367"/>
      <c r="XR121" s="367"/>
      <c r="XS121" s="367"/>
      <c r="XT121" s="367"/>
      <c r="XU121" s="367"/>
      <c r="XV121" s="367"/>
      <c r="XW121" s="367"/>
      <c r="XX121" s="367"/>
      <c r="XY121" s="367"/>
      <c r="XZ121" s="367"/>
      <c r="YA121" s="367"/>
      <c r="YB121" s="367"/>
      <c r="YC121" s="367"/>
      <c r="YD121" s="367"/>
      <c r="YE121" s="367"/>
      <c r="YF121" s="367"/>
      <c r="YG121" s="367"/>
      <c r="YH121" s="367"/>
      <c r="YI121" s="367"/>
      <c r="YJ121" s="367"/>
      <c r="YK121" s="367"/>
      <c r="YL121" s="367"/>
      <c r="YM121" s="367"/>
      <c r="YN121" s="367"/>
      <c r="YO121" s="367"/>
      <c r="YP121" s="367"/>
      <c r="YQ121" s="367"/>
      <c r="YR121" s="367"/>
      <c r="YS121" s="367"/>
      <c r="YT121" s="367"/>
      <c r="YU121" s="367"/>
      <c r="YV121" s="367"/>
      <c r="YW121" s="367"/>
      <c r="YX121" s="367"/>
      <c r="YY121" s="367"/>
      <c r="YZ121" s="367"/>
      <c r="ZA121" s="367"/>
      <c r="ZB121" s="367"/>
      <c r="ZC121" s="367"/>
      <c r="ZD121" s="367"/>
      <c r="ZE121" s="367"/>
      <c r="ZF121" s="367"/>
      <c r="ZG121" s="367"/>
      <c r="ZH121" s="367"/>
      <c r="ZI121" s="367"/>
      <c r="ZJ121" s="367"/>
      <c r="ZK121" s="367"/>
      <c r="ZL121" s="367"/>
      <c r="ZM121" s="367"/>
      <c r="ZN121" s="367"/>
      <c r="ZO121" s="367"/>
      <c r="ZP121" s="367"/>
      <c r="ZQ121" s="367"/>
      <c r="ZR121" s="367"/>
      <c r="ZS121" s="367"/>
      <c r="ZT121" s="367"/>
      <c r="ZU121" s="367"/>
      <c r="ZV121" s="367"/>
      <c r="ZW121" s="367"/>
      <c r="ZX121" s="367"/>
      <c r="ZY121" s="367"/>
      <c r="ZZ121" s="367"/>
      <c r="AAA121" s="367"/>
      <c r="AAB121" s="367"/>
      <c r="AAC121" s="367"/>
      <c r="AAD121" s="367"/>
      <c r="AAE121" s="367"/>
      <c r="AAF121" s="367"/>
      <c r="AAG121" s="367"/>
      <c r="AAH121" s="367"/>
      <c r="AAI121" s="367"/>
      <c r="AAJ121" s="367"/>
      <c r="AAK121" s="367"/>
      <c r="AAL121" s="367"/>
      <c r="AAM121" s="367"/>
      <c r="AAN121" s="367"/>
      <c r="AAO121" s="367"/>
      <c r="AAP121" s="367"/>
      <c r="AAQ121" s="367"/>
      <c r="AAR121" s="367"/>
      <c r="AAS121" s="367"/>
      <c r="AAT121" s="367"/>
      <c r="AAU121" s="367"/>
      <c r="AAV121" s="367"/>
      <c r="AAW121" s="367"/>
      <c r="AAX121" s="367"/>
      <c r="AAY121" s="367"/>
      <c r="AAZ121" s="367"/>
      <c r="ABA121" s="367"/>
      <c r="ABB121" s="367"/>
      <c r="ABC121" s="367"/>
      <c r="ABD121" s="367"/>
      <c r="ABE121" s="367"/>
      <c r="ABF121" s="367"/>
      <c r="ABG121" s="367"/>
      <c r="ABH121" s="367"/>
      <c r="ABI121" s="367"/>
      <c r="ABJ121" s="367"/>
      <c r="ABK121" s="367"/>
      <c r="ABL121" s="367"/>
      <c r="ABM121" s="367"/>
      <c r="ABN121" s="367"/>
      <c r="ABO121" s="367"/>
      <c r="ABP121" s="367"/>
      <c r="ABQ121" s="367"/>
      <c r="ABR121" s="367"/>
      <c r="ABS121" s="367"/>
      <c r="ABT121" s="367"/>
      <c r="ABU121" s="367"/>
      <c r="ABV121" s="367"/>
      <c r="ABW121" s="367"/>
      <c r="ABX121" s="367"/>
      <c r="ABY121" s="367"/>
      <c r="ABZ121" s="367"/>
      <c r="ACA121" s="367"/>
      <c r="ACB121" s="367"/>
      <c r="ACC121" s="367"/>
      <c r="ACD121" s="367"/>
      <c r="ACE121" s="367"/>
      <c r="ACF121" s="367"/>
      <c r="ACG121" s="367"/>
      <c r="ACH121" s="367"/>
      <c r="ACI121" s="367"/>
      <c r="ACJ121" s="367"/>
      <c r="ACK121" s="367"/>
      <c r="ACL121" s="367"/>
      <c r="ACM121" s="367"/>
      <c r="ACN121" s="367"/>
      <c r="ACO121" s="367"/>
      <c r="ACP121" s="367"/>
      <c r="ACQ121" s="367"/>
      <c r="ACR121" s="367"/>
      <c r="ACS121" s="367"/>
      <c r="ACT121" s="367"/>
      <c r="ACU121" s="367"/>
      <c r="ACV121" s="367"/>
      <c r="ACW121" s="367"/>
      <c r="ACX121" s="367"/>
      <c r="ACY121" s="367"/>
      <c r="ACZ121" s="367"/>
      <c r="ADA121" s="367"/>
      <c r="ADB121" s="367"/>
      <c r="ADC121" s="367"/>
      <c r="ADD121" s="367"/>
      <c r="ADE121" s="367"/>
      <c r="ADF121" s="367"/>
      <c r="ADG121" s="367"/>
      <c r="ADH121" s="367"/>
      <c r="ADI121" s="367"/>
      <c r="ADJ121" s="367"/>
      <c r="ADK121" s="367"/>
      <c r="ADL121" s="367"/>
      <c r="ADM121" s="367"/>
      <c r="ADN121" s="367"/>
      <c r="ADO121" s="367"/>
      <c r="ADP121" s="367"/>
      <c r="ADQ121" s="367"/>
      <c r="ADR121" s="367"/>
      <c r="ADS121" s="367"/>
      <c r="ADT121" s="367"/>
      <c r="ADU121" s="367"/>
      <c r="ADV121" s="367"/>
      <c r="ADW121" s="367"/>
      <c r="ADX121" s="367"/>
      <c r="ADY121" s="367"/>
      <c r="ADZ121" s="367"/>
      <c r="AEA121" s="367"/>
      <c r="AEB121" s="367"/>
      <c r="AEC121" s="367"/>
      <c r="AED121" s="367"/>
      <c r="AEE121" s="367"/>
      <c r="AEF121" s="367"/>
      <c r="AEG121" s="367"/>
      <c r="AEH121" s="367"/>
      <c r="AEI121" s="367"/>
      <c r="AEJ121" s="367"/>
      <c r="AEK121" s="367"/>
      <c r="AEL121" s="367"/>
      <c r="AEM121" s="367"/>
      <c r="AEN121" s="367"/>
      <c r="AEO121" s="367"/>
      <c r="AEP121" s="367"/>
      <c r="AEQ121" s="367"/>
      <c r="AER121" s="367"/>
      <c r="AES121" s="367"/>
      <c r="AET121" s="367"/>
      <c r="AEU121" s="367"/>
      <c r="AEV121" s="367"/>
      <c r="AEW121" s="367"/>
      <c r="AEX121" s="367"/>
      <c r="AEY121" s="367"/>
      <c r="AEZ121" s="367"/>
      <c r="AFA121" s="367"/>
      <c r="AFB121" s="367"/>
      <c r="AFC121" s="367"/>
      <c r="AFD121" s="367"/>
      <c r="AFE121" s="367"/>
      <c r="AFF121" s="367"/>
      <c r="AFG121" s="367"/>
      <c r="AFH121" s="367"/>
      <c r="AFI121" s="367"/>
      <c r="AFJ121" s="367"/>
      <c r="AFK121" s="367"/>
      <c r="AFL121" s="367"/>
      <c r="AFM121" s="367"/>
      <c r="AFN121" s="367"/>
      <c r="AFO121" s="367"/>
      <c r="AFP121" s="367"/>
      <c r="AFQ121" s="367"/>
      <c r="AFR121" s="367"/>
      <c r="AFS121" s="367"/>
      <c r="AFT121" s="367"/>
      <c r="AFU121" s="367"/>
      <c r="AFV121" s="367"/>
      <c r="AFW121" s="367"/>
      <c r="AFX121" s="367"/>
      <c r="AFY121" s="367"/>
      <c r="AFZ121" s="367"/>
      <c r="AGA121" s="367"/>
      <c r="AGB121" s="367"/>
      <c r="AGC121" s="367"/>
      <c r="AGD121" s="367"/>
      <c r="AGE121" s="367"/>
      <c r="AGF121" s="367"/>
      <c r="AGG121" s="367"/>
      <c r="AGH121" s="367"/>
      <c r="AGI121" s="367"/>
      <c r="AGJ121" s="367"/>
      <c r="AGK121" s="367"/>
      <c r="AGL121" s="367"/>
      <c r="AGM121" s="367"/>
      <c r="AGN121" s="367"/>
      <c r="AGO121" s="367"/>
      <c r="AGP121" s="367"/>
      <c r="AGQ121" s="367"/>
      <c r="AGR121" s="367"/>
      <c r="AGS121" s="367"/>
      <c r="AGT121" s="367"/>
      <c r="AGU121" s="367"/>
      <c r="AGV121" s="367"/>
      <c r="AGW121" s="367"/>
      <c r="AGX121" s="367"/>
      <c r="AGY121" s="367"/>
      <c r="AGZ121" s="367"/>
      <c r="AHA121" s="367"/>
      <c r="AHB121" s="367"/>
      <c r="AHC121" s="367"/>
      <c r="AHD121" s="367"/>
      <c r="AHE121" s="367"/>
      <c r="AHF121" s="367"/>
      <c r="AHG121" s="367"/>
      <c r="AHH121" s="367"/>
      <c r="AHI121" s="367"/>
      <c r="AHJ121" s="367"/>
      <c r="AHK121" s="367"/>
      <c r="AHL121" s="367"/>
      <c r="AHM121" s="367"/>
      <c r="AHN121" s="367"/>
      <c r="AHO121" s="367"/>
      <c r="AHP121" s="367"/>
      <c r="AHQ121" s="367"/>
      <c r="AHR121" s="367"/>
      <c r="AHS121" s="367"/>
      <c r="AHT121" s="367"/>
      <c r="AHU121" s="367"/>
      <c r="AHV121" s="367"/>
      <c r="AHW121" s="367"/>
      <c r="AHX121" s="367"/>
      <c r="AHY121" s="367"/>
      <c r="AHZ121" s="367"/>
      <c r="AIA121" s="367"/>
      <c r="AIB121" s="367"/>
      <c r="AIC121" s="367"/>
      <c r="AID121" s="367"/>
      <c r="AIE121" s="367"/>
      <c r="AIF121" s="367"/>
      <c r="AIG121" s="367"/>
      <c r="AIH121" s="367"/>
      <c r="AII121" s="367"/>
      <c r="AIJ121" s="367"/>
      <c r="AIK121" s="367"/>
      <c r="AIL121" s="367"/>
      <c r="AIM121" s="367"/>
      <c r="AIN121" s="367"/>
      <c r="AIO121" s="367"/>
      <c r="AIP121" s="367"/>
      <c r="AIQ121" s="367"/>
      <c r="AIR121" s="367"/>
      <c r="AIS121" s="367"/>
      <c r="AIT121" s="367"/>
      <c r="AIU121" s="367"/>
      <c r="AIV121" s="367"/>
      <c r="AIW121" s="367"/>
      <c r="AIX121" s="367"/>
      <c r="AIY121" s="367"/>
      <c r="AIZ121" s="367"/>
      <c r="AJA121" s="367"/>
      <c r="AJB121" s="367"/>
      <c r="AJC121" s="367"/>
      <c r="AJD121" s="367"/>
      <c r="AJE121" s="367"/>
      <c r="AJF121" s="367"/>
      <c r="AJG121" s="367"/>
      <c r="AJH121" s="367"/>
      <c r="AJI121" s="367"/>
      <c r="AJJ121" s="367"/>
      <c r="AJK121" s="367"/>
      <c r="AJL121" s="367"/>
      <c r="AJM121" s="367"/>
      <c r="AJN121" s="367"/>
      <c r="AJO121" s="367"/>
      <c r="AJP121" s="367"/>
      <c r="AJQ121" s="367"/>
      <c r="AJR121" s="367"/>
      <c r="AJS121" s="367"/>
      <c r="AJT121" s="367"/>
      <c r="AJU121" s="367"/>
      <c r="AJV121" s="367"/>
      <c r="AJW121" s="367"/>
      <c r="AJX121" s="367"/>
      <c r="AJY121" s="367"/>
      <c r="AJZ121" s="367"/>
      <c r="AKA121" s="367"/>
      <c r="AKB121" s="367"/>
      <c r="AKC121" s="367"/>
      <c r="AKD121" s="367"/>
      <c r="AKE121" s="367"/>
      <c r="AKF121" s="367"/>
      <c r="AKG121" s="367"/>
      <c r="AKH121" s="367"/>
      <c r="AKI121" s="367"/>
      <c r="AKJ121" s="367"/>
      <c r="AKK121" s="367"/>
      <c r="AKL121" s="367"/>
      <c r="AKM121" s="367"/>
      <c r="AKN121" s="367"/>
      <c r="AKO121" s="367"/>
      <c r="AKP121" s="367"/>
      <c r="AKQ121" s="367"/>
      <c r="AKR121" s="367"/>
      <c r="AKS121" s="367"/>
      <c r="AKT121" s="367"/>
      <c r="AKU121" s="367"/>
      <c r="AKV121" s="367"/>
      <c r="AKW121" s="367"/>
      <c r="AKX121" s="367"/>
      <c r="AKY121" s="367"/>
      <c r="AKZ121" s="367"/>
      <c r="ALA121" s="367"/>
      <c r="ALB121" s="367"/>
      <c r="ALC121" s="367"/>
      <c r="ALD121" s="367"/>
      <c r="ALE121" s="367"/>
      <c r="ALF121" s="367"/>
      <c r="ALG121" s="367"/>
      <c r="ALH121" s="367"/>
      <c r="ALI121" s="367"/>
      <c r="ALJ121" s="367"/>
      <c r="ALK121" s="367"/>
      <c r="ALL121" s="367"/>
      <c r="ALM121" s="367"/>
      <c r="ALN121" s="367"/>
      <c r="ALO121" s="367"/>
      <c r="ALP121" s="367"/>
      <c r="ALQ121" s="367"/>
      <c r="ALR121" s="367"/>
      <c r="ALS121" s="367"/>
      <c r="ALT121" s="367"/>
      <c r="ALU121" s="367"/>
      <c r="ALV121" s="367"/>
      <c r="ALW121" s="367"/>
      <c r="ALX121" s="367"/>
      <c r="ALY121" s="367"/>
      <c r="ALZ121" s="367"/>
      <c r="AMA121" s="367"/>
      <c r="AMB121" s="367"/>
      <c r="AMC121" s="367"/>
      <c r="AMD121" s="367"/>
      <c r="AME121" s="367"/>
      <c r="AMF121" s="367"/>
      <c r="AMG121" s="367"/>
      <c r="AMH121" s="367"/>
      <c r="AMI121" s="367"/>
      <c r="AMJ121" s="367"/>
      <c r="AMK121" s="367"/>
      <c r="AML121" s="367"/>
      <c r="AMM121" s="367"/>
      <c r="AMN121" s="367"/>
      <c r="AMO121" s="367"/>
      <c r="AMP121" s="367"/>
      <c r="AMQ121" s="367"/>
      <c r="AMR121" s="367"/>
      <c r="AMS121" s="367"/>
      <c r="AMT121" s="367"/>
      <c r="AMU121" s="367"/>
      <c r="AMV121" s="367"/>
      <c r="AMW121" s="367"/>
      <c r="AMX121" s="367"/>
      <c r="AMY121" s="367"/>
      <c r="AMZ121" s="367"/>
      <c r="ANA121" s="367"/>
      <c r="ANB121" s="367"/>
      <c r="ANC121" s="367"/>
      <c r="AND121" s="367"/>
      <c r="ANE121" s="367"/>
      <c r="ANF121" s="367"/>
      <c r="ANG121" s="367"/>
      <c r="ANH121" s="367"/>
      <c r="ANI121" s="367"/>
      <c r="ANJ121" s="367"/>
      <c r="ANK121" s="367"/>
      <c r="ANL121" s="367"/>
      <c r="ANM121" s="367"/>
      <c r="ANN121" s="367"/>
      <c r="ANO121" s="367"/>
      <c r="ANP121" s="367"/>
      <c r="ANQ121" s="367"/>
      <c r="ANR121" s="367"/>
      <c r="ANS121" s="367"/>
      <c r="ANT121" s="367"/>
      <c r="ANU121" s="367"/>
      <c r="ANV121" s="367"/>
      <c r="ANW121" s="367"/>
      <c r="ANX121" s="367"/>
      <c r="ANY121" s="367"/>
      <c r="ANZ121" s="367"/>
      <c r="AOA121" s="367"/>
      <c r="AOB121" s="367"/>
      <c r="AOC121" s="367"/>
      <c r="AOD121" s="367"/>
      <c r="AOE121" s="367"/>
      <c r="AOF121" s="367"/>
      <c r="AOG121" s="367"/>
      <c r="AOH121" s="367"/>
      <c r="AOI121" s="367"/>
      <c r="AOJ121" s="367"/>
      <c r="AOK121" s="367"/>
      <c r="AOL121" s="367"/>
      <c r="AOM121" s="367"/>
      <c r="AON121" s="367"/>
      <c r="AOO121" s="367"/>
      <c r="AOP121" s="367"/>
      <c r="AOQ121" s="367"/>
      <c r="AOR121" s="367"/>
      <c r="AOS121" s="367"/>
      <c r="AOT121" s="367"/>
      <c r="AOU121" s="367"/>
      <c r="AOV121" s="367"/>
      <c r="AOW121" s="367"/>
      <c r="AOX121" s="367"/>
      <c r="AOY121" s="367"/>
      <c r="AOZ121" s="367"/>
      <c r="APA121" s="367"/>
      <c r="APB121" s="367"/>
      <c r="APC121" s="367"/>
      <c r="APD121" s="367"/>
      <c r="APE121" s="367"/>
      <c r="APF121" s="367"/>
      <c r="APG121" s="367"/>
      <c r="APH121" s="367"/>
      <c r="API121" s="367"/>
      <c r="APJ121" s="367"/>
      <c r="APK121" s="367"/>
      <c r="APL121" s="367"/>
      <c r="APM121" s="367"/>
      <c r="APN121" s="367"/>
      <c r="APO121" s="367"/>
      <c r="APP121" s="367"/>
      <c r="APQ121" s="367"/>
      <c r="APR121" s="367"/>
      <c r="APS121" s="367"/>
      <c r="APT121" s="367"/>
      <c r="APU121" s="367"/>
      <c r="APV121" s="367"/>
      <c r="APW121" s="367"/>
      <c r="APX121" s="367"/>
      <c r="APY121" s="367"/>
      <c r="APZ121" s="367"/>
      <c r="AQA121" s="367"/>
      <c r="AQB121" s="367"/>
      <c r="AQC121" s="367"/>
      <c r="AQD121" s="367"/>
      <c r="AQE121" s="367"/>
      <c r="AQF121" s="367"/>
      <c r="AQG121" s="367"/>
      <c r="AQH121" s="367"/>
      <c r="AQI121" s="367"/>
      <c r="AQJ121" s="367"/>
      <c r="AQK121" s="367"/>
      <c r="AQL121" s="367"/>
      <c r="AQM121" s="367"/>
      <c r="AQN121" s="367"/>
      <c r="AQO121" s="367"/>
      <c r="AQP121" s="367"/>
      <c r="AQQ121" s="367"/>
      <c r="AQR121" s="367"/>
      <c r="AQS121" s="367"/>
      <c r="AQT121" s="367"/>
      <c r="AQU121" s="367"/>
      <c r="AQV121" s="367"/>
      <c r="AQW121" s="367"/>
      <c r="AQX121" s="367"/>
      <c r="AQY121" s="367"/>
      <c r="AQZ121" s="367"/>
      <c r="ARA121" s="367"/>
      <c r="ARB121" s="367"/>
      <c r="ARC121" s="367"/>
      <c r="ARD121" s="367"/>
      <c r="ARE121" s="367"/>
      <c r="ARF121" s="367"/>
      <c r="ARG121" s="367"/>
      <c r="ARH121" s="367"/>
      <c r="ARI121" s="367"/>
      <c r="ARJ121" s="367"/>
      <c r="ARK121" s="367"/>
      <c r="ARL121" s="367"/>
      <c r="ARM121" s="367"/>
      <c r="ARN121" s="367"/>
      <c r="ARO121" s="367"/>
      <c r="ARP121" s="367"/>
      <c r="ARQ121" s="367"/>
      <c r="ARR121" s="367"/>
      <c r="ARS121" s="367"/>
      <c r="ART121" s="367"/>
      <c r="ARU121" s="367"/>
      <c r="ARV121" s="367"/>
      <c r="ARW121" s="367"/>
      <c r="ARX121" s="367"/>
      <c r="ARY121" s="367"/>
      <c r="ARZ121" s="367"/>
      <c r="ASA121" s="367"/>
      <c r="ASB121" s="367"/>
      <c r="ASC121" s="367"/>
      <c r="ASD121" s="367"/>
      <c r="ASE121" s="367"/>
      <c r="ASF121" s="367"/>
      <c r="ASG121" s="367"/>
      <c r="ASH121" s="367"/>
      <c r="ASI121" s="367"/>
      <c r="ASJ121" s="367"/>
      <c r="ASK121" s="367"/>
      <c r="ASL121" s="367"/>
      <c r="ASM121" s="367"/>
      <c r="ASN121" s="367"/>
      <c r="ASO121" s="367"/>
      <c r="ASP121" s="367"/>
      <c r="ASQ121" s="367"/>
      <c r="ASR121" s="367"/>
      <c r="ASS121" s="367"/>
      <c r="AST121" s="367"/>
      <c r="ASU121" s="367"/>
      <c r="ASV121" s="367"/>
      <c r="ASW121" s="367"/>
      <c r="ASX121" s="367"/>
      <c r="ASY121" s="367"/>
      <c r="ASZ121" s="367"/>
      <c r="ATA121" s="367"/>
      <c r="ATB121" s="367"/>
      <c r="ATC121" s="367"/>
      <c r="ATD121" s="367"/>
    </row>
    <row r="122" spans="1:1200" s="366" customFormat="1">
      <c r="A122" s="363">
        <v>9</v>
      </c>
      <c r="B122" s="363">
        <v>23</v>
      </c>
      <c r="C122" s="364" t="s">
        <v>1273</v>
      </c>
      <c r="D122" s="363">
        <v>2003</v>
      </c>
      <c r="E122" s="365" t="s">
        <v>14</v>
      </c>
      <c r="F122" s="363" t="s">
        <v>1049</v>
      </c>
      <c r="G122" s="364"/>
      <c r="H122" s="364"/>
      <c r="I122" s="364"/>
      <c r="J122" s="364"/>
      <c r="K122" s="366" t="s">
        <v>1557</v>
      </c>
      <c r="L122" s="367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367"/>
      <c r="AF122" s="367"/>
      <c r="AG122" s="367"/>
      <c r="AH122" s="367"/>
      <c r="AI122" s="367"/>
      <c r="AJ122" s="367"/>
      <c r="AK122" s="367"/>
      <c r="AL122" s="367"/>
      <c r="AM122" s="367"/>
      <c r="AN122" s="367"/>
      <c r="AO122" s="367"/>
      <c r="AP122" s="367"/>
      <c r="AQ122" s="367"/>
      <c r="AR122" s="367"/>
      <c r="AS122" s="367"/>
      <c r="AT122" s="367"/>
      <c r="AU122" s="367"/>
      <c r="AV122" s="367"/>
      <c r="AW122" s="367"/>
      <c r="AX122" s="367"/>
      <c r="AY122" s="367"/>
      <c r="AZ122" s="367"/>
      <c r="BA122" s="367"/>
      <c r="BB122" s="367"/>
      <c r="BC122" s="367"/>
      <c r="BD122" s="367"/>
      <c r="BE122" s="367"/>
      <c r="BF122" s="367"/>
      <c r="BG122" s="367"/>
      <c r="BH122" s="367"/>
      <c r="BI122" s="367"/>
      <c r="BJ122" s="367"/>
      <c r="BK122" s="367"/>
      <c r="BL122" s="367"/>
      <c r="BM122" s="367"/>
      <c r="BN122" s="367"/>
      <c r="BO122" s="367"/>
      <c r="BP122" s="367"/>
      <c r="BQ122" s="367"/>
      <c r="BR122" s="367"/>
      <c r="BS122" s="367"/>
      <c r="BT122" s="367"/>
      <c r="BU122" s="367"/>
      <c r="BV122" s="367"/>
      <c r="BW122" s="367"/>
      <c r="BX122" s="367"/>
      <c r="BY122" s="367"/>
      <c r="BZ122" s="367"/>
      <c r="CA122" s="367"/>
      <c r="CB122" s="367"/>
      <c r="CC122" s="367"/>
      <c r="CD122" s="367"/>
      <c r="CE122" s="367"/>
      <c r="CF122" s="367"/>
      <c r="CG122" s="367"/>
      <c r="CH122" s="367"/>
      <c r="CI122" s="367"/>
      <c r="CJ122" s="367"/>
      <c r="CK122" s="367"/>
      <c r="CL122" s="367"/>
      <c r="CM122" s="367"/>
      <c r="CN122" s="367"/>
      <c r="CO122" s="367"/>
      <c r="CP122" s="367"/>
      <c r="CQ122" s="367"/>
      <c r="CR122" s="367"/>
      <c r="CS122" s="367"/>
      <c r="CT122" s="367"/>
      <c r="CU122" s="367"/>
      <c r="CV122" s="367"/>
      <c r="CW122" s="367"/>
      <c r="CX122" s="367"/>
      <c r="CY122" s="367"/>
      <c r="CZ122" s="367"/>
      <c r="DA122" s="367"/>
      <c r="DB122" s="367"/>
      <c r="DC122" s="367"/>
      <c r="DD122" s="367"/>
      <c r="DE122" s="367"/>
      <c r="DF122" s="367"/>
      <c r="DG122" s="367"/>
      <c r="DH122" s="367"/>
      <c r="DI122" s="367"/>
      <c r="DJ122" s="367"/>
      <c r="DK122" s="367"/>
      <c r="DL122" s="367"/>
      <c r="DM122" s="367"/>
      <c r="DN122" s="367"/>
      <c r="DO122" s="367"/>
      <c r="DP122" s="367"/>
      <c r="DQ122" s="367"/>
      <c r="DR122" s="367"/>
      <c r="DS122" s="367"/>
      <c r="DT122" s="367"/>
      <c r="DU122" s="367"/>
      <c r="DV122" s="367"/>
      <c r="DW122" s="367"/>
      <c r="DX122" s="367"/>
      <c r="DY122" s="367"/>
      <c r="DZ122" s="367"/>
      <c r="EA122" s="367"/>
      <c r="EB122" s="367"/>
      <c r="EC122" s="367"/>
      <c r="ED122" s="367"/>
      <c r="EE122" s="367"/>
      <c r="EF122" s="367"/>
      <c r="EG122" s="367"/>
      <c r="EH122" s="367"/>
      <c r="EI122" s="367"/>
      <c r="EJ122" s="367"/>
      <c r="EK122" s="367"/>
      <c r="EL122" s="367"/>
      <c r="EM122" s="367"/>
      <c r="EN122" s="367"/>
      <c r="EO122" s="367"/>
      <c r="EP122" s="367"/>
      <c r="EQ122" s="367"/>
      <c r="ER122" s="367"/>
      <c r="ES122" s="367"/>
      <c r="ET122" s="367"/>
      <c r="EU122" s="367"/>
      <c r="EV122" s="367"/>
      <c r="EW122" s="367"/>
      <c r="EX122" s="367"/>
      <c r="EY122" s="367"/>
      <c r="EZ122" s="367"/>
      <c r="FA122" s="367"/>
      <c r="FB122" s="367"/>
      <c r="FC122" s="367"/>
      <c r="FD122" s="367"/>
      <c r="FE122" s="367"/>
      <c r="FF122" s="367"/>
      <c r="FG122" s="367"/>
      <c r="FH122" s="367"/>
      <c r="FI122" s="367"/>
      <c r="FJ122" s="367"/>
      <c r="FK122" s="367"/>
      <c r="FL122" s="367"/>
      <c r="FM122" s="367"/>
      <c r="FN122" s="367"/>
      <c r="FO122" s="367"/>
      <c r="FP122" s="367"/>
      <c r="FQ122" s="367"/>
      <c r="FR122" s="367"/>
      <c r="FS122" s="367"/>
      <c r="FT122" s="367"/>
      <c r="FU122" s="367"/>
      <c r="FV122" s="367"/>
      <c r="FW122" s="367"/>
      <c r="FX122" s="367"/>
      <c r="FY122" s="367"/>
      <c r="FZ122" s="367"/>
      <c r="GA122" s="367"/>
      <c r="GB122" s="367"/>
      <c r="GC122" s="367"/>
      <c r="GD122" s="367"/>
      <c r="GE122" s="367"/>
      <c r="GF122" s="367"/>
      <c r="GG122" s="367"/>
      <c r="GH122" s="367"/>
      <c r="GI122" s="367"/>
      <c r="GJ122" s="367"/>
      <c r="GK122" s="367"/>
      <c r="GL122" s="367"/>
      <c r="GM122" s="367"/>
      <c r="GN122" s="367"/>
      <c r="GO122" s="367"/>
      <c r="GP122" s="367"/>
      <c r="GQ122" s="367"/>
      <c r="GR122" s="367"/>
      <c r="GS122" s="367"/>
      <c r="GT122" s="367"/>
      <c r="GU122" s="367"/>
      <c r="GV122" s="367"/>
      <c r="GW122" s="367"/>
      <c r="GX122" s="367"/>
      <c r="GY122" s="367"/>
      <c r="GZ122" s="367"/>
      <c r="HA122" s="367"/>
      <c r="HB122" s="367"/>
      <c r="HC122" s="367"/>
      <c r="HD122" s="367"/>
      <c r="HE122" s="367"/>
      <c r="HF122" s="367"/>
      <c r="HG122" s="367"/>
      <c r="HH122" s="367"/>
      <c r="HI122" s="367"/>
      <c r="HJ122" s="367"/>
      <c r="HK122" s="367"/>
      <c r="HL122" s="367"/>
      <c r="HM122" s="367"/>
      <c r="HN122" s="367"/>
      <c r="HO122" s="367"/>
      <c r="HP122" s="367"/>
      <c r="HQ122" s="367"/>
      <c r="HR122" s="367"/>
      <c r="HS122" s="367"/>
      <c r="HT122" s="367"/>
      <c r="HU122" s="367"/>
      <c r="HV122" s="367"/>
      <c r="HW122" s="367"/>
      <c r="HX122" s="367"/>
      <c r="HY122" s="367"/>
      <c r="HZ122" s="367"/>
      <c r="IA122" s="367"/>
      <c r="IB122" s="367"/>
      <c r="IC122" s="367"/>
      <c r="ID122" s="367"/>
      <c r="IE122" s="367"/>
      <c r="IF122" s="367"/>
      <c r="IG122" s="367"/>
      <c r="IH122" s="367"/>
      <c r="II122" s="367"/>
      <c r="IJ122" s="367"/>
      <c r="IK122" s="367"/>
      <c r="IL122" s="367"/>
      <c r="IM122" s="367"/>
      <c r="IN122" s="367"/>
      <c r="IO122" s="367"/>
      <c r="IP122" s="367"/>
      <c r="IQ122" s="367"/>
      <c r="IR122" s="367"/>
      <c r="IS122" s="367"/>
      <c r="IT122" s="367"/>
      <c r="IU122" s="367"/>
      <c r="IV122" s="367"/>
      <c r="IW122" s="367"/>
      <c r="IX122" s="367"/>
      <c r="IY122" s="367"/>
      <c r="IZ122" s="367"/>
      <c r="JA122" s="367"/>
      <c r="JB122" s="367"/>
      <c r="JC122" s="367"/>
      <c r="JD122" s="367"/>
      <c r="JE122" s="367"/>
      <c r="JF122" s="367"/>
      <c r="JG122" s="367"/>
      <c r="JH122" s="367"/>
      <c r="JI122" s="367"/>
      <c r="JJ122" s="367"/>
      <c r="JK122" s="367"/>
      <c r="JL122" s="367"/>
      <c r="JM122" s="367"/>
      <c r="JN122" s="367"/>
      <c r="JO122" s="367"/>
      <c r="JP122" s="367"/>
      <c r="JQ122" s="367"/>
      <c r="JR122" s="367"/>
      <c r="JS122" s="367"/>
      <c r="JT122" s="367"/>
      <c r="JU122" s="367"/>
      <c r="JV122" s="367"/>
      <c r="JW122" s="367"/>
      <c r="JX122" s="367"/>
      <c r="JY122" s="367"/>
      <c r="JZ122" s="367"/>
      <c r="KA122" s="367"/>
      <c r="KB122" s="367"/>
      <c r="KC122" s="367"/>
      <c r="KD122" s="367"/>
      <c r="KE122" s="367"/>
      <c r="KF122" s="367"/>
      <c r="KG122" s="367"/>
      <c r="KH122" s="367"/>
      <c r="KI122" s="367"/>
      <c r="KJ122" s="367"/>
      <c r="KK122" s="367"/>
      <c r="KL122" s="367"/>
      <c r="KM122" s="367"/>
      <c r="KN122" s="367"/>
      <c r="KO122" s="367"/>
      <c r="KP122" s="367"/>
      <c r="KQ122" s="367"/>
      <c r="KR122" s="367"/>
      <c r="KS122" s="367"/>
      <c r="KT122" s="367"/>
      <c r="KU122" s="367"/>
      <c r="KV122" s="367"/>
      <c r="KW122" s="367"/>
      <c r="KX122" s="367"/>
      <c r="KY122" s="367"/>
      <c r="KZ122" s="367"/>
      <c r="LA122" s="367"/>
      <c r="LB122" s="367"/>
      <c r="LC122" s="367"/>
      <c r="LD122" s="367"/>
      <c r="LE122" s="367"/>
      <c r="LF122" s="367"/>
      <c r="LG122" s="367"/>
      <c r="LH122" s="367"/>
      <c r="LI122" s="367"/>
      <c r="LJ122" s="367"/>
      <c r="LK122" s="367"/>
      <c r="LL122" s="367"/>
      <c r="LM122" s="367"/>
      <c r="LN122" s="367"/>
      <c r="LO122" s="367"/>
      <c r="LP122" s="367"/>
      <c r="LQ122" s="367"/>
      <c r="LR122" s="367"/>
      <c r="LS122" s="367"/>
      <c r="LT122" s="367"/>
      <c r="LU122" s="367"/>
      <c r="LV122" s="367"/>
      <c r="LW122" s="367"/>
      <c r="LX122" s="367"/>
      <c r="LY122" s="367"/>
      <c r="LZ122" s="367"/>
      <c r="MA122" s="367"/>
      <c r="MB122" s="367"/>
      <c r="MC122" s="367"/>
      <c r="MD122" s="367"/>
      <c r="ME122" s="367"/>
      <c r="MF122" s="367"/>
      <c r="MG122" s="367"/>
      <c r="MH122" s="367"/>
      <c r="MI122" s="367"/>
      <c r="MJ122" s="367"/>
      <c r="MK122" s="367"/>
      <c r="ML122" s="367"/>
      <c r="MM122" s="367"/>
      <c r="MN122" s="367"/>
      <c r="MO122" s="367"/>
      <c r="MP122" s="367"/>
      <c r="MQ122" s="367"/>
      <c r="MR122" s="367"/>
      <c r="MS122" s="367"/>
      <c r="MT122" s="367"/>
      <c r="MU122" s="367"/>
      <c r="MV122" s="367"/>
      <c r="MW122" s="367"/>
      <c r="MX122" s="367"/>
      <c r="MY122" s="367"/>
      <c r="MZ122" s="367"/>
      <c r="NA122" s="367"/>
      <c r="NB122" s="367"/>
      <c r="NC122" s="367"/>
      <c r="ND122" s="367"/>
      <c r="NE122" s="367"/>
      <c r="NF122" s="367"/>
      <c r="NG122" s="367"/>
      <c r="NH122" s="367"/>
      <c r="NI122" s="367"/>
      <c r="NJ122" s="367"/>
      <c r="NK122" s="367"/>
      <c r="NL122" s="367"/>
      <c r="NM122" s="367"/>
      <c r="NN122" s="367"/>
      <c r="NO122" s="367"/>
      <c r="NP122" s="367"/>
      <c r="NQ122" s="367"/>
      <c r="NR122" s="367"/>
      <c r="NS122" s="367"/>
      <c r="NT122" s="367"/>
      <c r="NU122" s="367"/>
      <c r="NV122" s="367"/>
      <c r="NW122" s="367"/>
      <c r="NX122" s="367"/>
      <c r="NY122" s="367"/>
      <c r="NZ122" s="367"/>
      <c r="OA122" s="367"/>
      <c r="OB122" s="367"/>
      <c r="OC122" s="367"/>
      <c r="OD122" s="367"/>
      <c r="OE122" s="367"/>
      <c r="OF122" s="367"/>
      <c r="OG122" s="367"/>
      <c r="OH122" s="367"/>
      <c r="OI122" s="367"/>
      <c r="OJ122" s="367"/>
      <c r="OK122" s="367"/>
      <c r="OL122" s="367"/>
      <c r="OM122" s="367"/>
      <c r="ON122" s="367"/>
      <c r="OO122" s="367"/>
      <c r="OP122" s="367"/>
      <c r="OQ122" s="367"/>
      <c r="OR122" s="367"/>
      <c r="OS122" s="367"/>
      <c r="OT122" s="367"/>
      <c r="OU122" s="367"/>
      <c r="OV122" s="367"/>
      <c r="OW122" s="367"/>
      <c r="OX122" s="367"/>
      <c r="OY122" s="367"/>
      <c r="OZ122" s="367"/>
      <c r="PA122" s="367"/>
      <c r="PB122" s="367"/>
      <c r="PC122" s="367"/>
      <c r="PD122" s="367"/>
      <c r="PE122" s="367"/>
      <c r="PF122" s="367"/>
      <c r="PG122" s="367"/>
      <c r="PH122" s="367"/>
      <c r="PI122" s="367"/>
      <c r="PJ122" s="367"/>
      <c r="PK122" s="367"/>
      <c r="PL122" s="367"/>
      <c r="PM122" s="367"/>
      <c r="PN122" s="367"/>
      <c r="PO122" s="367"/>
      <c r="PP122" s="367"/>
      <c r="PQ122" s="367"/>
      <c r="PR122" s="367"/>
      <c r="PS122" s="367"/>
      <c r="PT122" s="367"/>
      <c r="PU122" s="367"/>
      <c r="PV122" s="367"/>
      <c r="PW122" s="367"/>
      <c r="PX122" s="367"/>
      <c r="PY122" s="367"/>
      <c r="PZ122" s="367"/>
      <c r="QA122" s="367"/>
      <c r="QB122" s="367"/>
      <c r="QC122" s="367"/>
      <c r="QD122" s="367"/>
      <c r="QE122" s="367"/>
      <c r="QF122" s="367"/>
      <c r="QG122" s="367"/>
      <c r="QH122" s="367"/>
      <c r="QI122" s="367"/>
      <c r="QJ122" s="367"/>
      <c r="QK122" s="367"/>
      <c r="QL122" s="367"/>
      <c r="QM122" s="367"/>
      <c r="QN122" s="367"/>
      <c r="QO122" s="367"/>
      <c r="QP122" s="367"/>
      <c r="QQ122" s="367"/>
      <c r="QR122" s="367"/>
      <c r="QS122" s="367"/>
      <c r="QT122" s="367"/>
      <c r="QU122" s="367"/>
      <c r="QV122" s="367"/>
      <c r="QW122" s="367"/>
      <c r="QX122" s="367"/>
      <c r="QY122" s="367"/>
      <c r="QZ122" s="367"/>
      <c r="RA122" s="367"/>
      <c r="RB122" s="367"/>
      <c r="RC122" s="367"/>
      <c r="RD122" s="367"/>
      <c r="RE122" s="367"/>
      <c r="RF122" s="367"/>
      <c r="RG122" s="367"/>
      <c r="RH122" s="367"/>
      <c r="RI122" s="367"/>
      <c r="RJ122" s="367"/>
      <c r="RK122" s="367"/>
      <c r="RL122" s="367"/>
      <c r="RM122" s="367"/>
      <c r="RN122" s="367"/>
      <c r="RO122" s="367"/>
      <c r="RP122" s="367"/>
      <c r="RQ122" s="367"/>
      <c r="RR122" s="367"/>
      <c r="RS122" s="367"/>
      <c r="RT122" s="367"/>
      <c r="RU122" s="367"/>
      <c r="RV122" s="367"/>
      <c r="RW122" s="367"/>
      <c r="RX122" s="367"/>
      <c r="RY122" s="367"/>
      <c r="RZ122" s="367"/>
      <c r="SA122" s="367"/>
      <c r="SB122" s="367"/>
      <c r="SC122" s="367"/>
      <c r="SD122" s="367"/>
      <c r="SE122" s="367"/>
      <c r="SF122" s="367"/>
      <c r="SG122" s="367"/>
      <c r="SH122" s="367"/>
      <c r="SI122" s="367"/>
      <c r="SJ122" s="367"/>
      <c r="SK122" s="367"/>
      <c r="SL122" s="367"/>
      <c r="SM122" s="367"/>
      <c r="SN122" s="367"/>
      <c r="SO122" s="367"/>
      <c r="SP122" s="367"/>
      <c r="SQ122" s="367"/>
      <c r="SR122" s="367"/>
      <c r="SS122" s="367"/>
      <c r="ST122" s="367"/>
      <c r="SU122" s="367"/>
      <c r="SV122" s="367"/>
      <c r="SW122" s="367"/>
      <c r="SX122" s="367"/>
      <c r="SY122" s="367"/>
      <c r="SZ122" s="367"/>
      <c r="TA122" s="367"/>
      <c r="TB122" s="367"/>
      <c r="TC122" s="367"/>
      <c r="TD122" s="367"/>
      <c r="TE122" s="367"/>
      <c r="TF122" s="367"/>
      <c r="TG122" s="367"/>
      <c r="TH122" s="367"/>
      <c r="TI122" s="367"/>
      <c r="TJ122" s="367"/>
      <c r="TK122" s="367"/>
      <c r="TL122" s="367"/>
      <c r="TM122" s="367"/>
      <c r="TN122" s="367"/>
      <c r="TO122" s="367"/>
      <c r="TP122" s="367"/>
      <c r="TQ122" s="367"/>
      <c r="TR122" s="367"/>
      <c r="TS122" s="367"/>
      <c r="TT122" s="367"/>
      <c r="TU122" s="367"/>
      <c r="TV122" s="367"/>
      <c r="TW122" s="367"/>
      <c r="TX122" s="367"/>
      <c r="TY122" s="367"/>
      <c r="TZ122" s="367"/>
      <c r="UA122" s="367"/>
      <c r="UB122" s="367"/>
      <c r="UC122" s="367"/>
      <c r="UD122" s="367"/>
      <c r="UE122" s="367"/>
      <c r="UF122" s="367"/>
      <c r="UG122" s="367"/>
      <c r="UH122" s="367"/>
      <c r="UI122" s="367"/>
      <c r="UJ122" s="367"/>
      <c r="UK122" s="367"/>
      <c r="UL122" s="367"/>
      <c r="UM122" s="367"/>
      <c r="UN122" s="367"/>
      <c r="UO122" s="367"/>
      <c r="UP122" s="367"/>
      <c r="UQ122" s="367"/>
      <c r="UR122" s="367"/>
      <c r="US122" s="367"/>
      <c r="UT122" s="367"/>
      <c r="UU122" s="367"/>
      <c r="UV122" s="367"/>
      <c r="UW122" s="367"/>
      <c r="UX122" s="367"/>
      <c r="UY122" s="367"/>
      <c r="UZ122" s="367"/>
      <c r="VA122" s="367"/>
      <c r="VB122" s="367"/>
      <c r="VC122" s="367"/>
      <c r="VD122" s="367"/>
      <c r="VE122" s="367"/>
      <c r="VF122" s="367"/>
      <c r="VG122" s="367"/>
      <c r="VH122" s="367"/>
      <c r="VI122" s="367"/>
      <c r="VJ122" s="367"/>
      <c r="VK122" s="367"/>
      <c r="VL122" s="367"/>
      <c r="VM122" s="367"/>
      <c r="VN122" s="367"/>
      <c r="VO122" s="367"/>
      <c r="VP122" s="367"/>
      <c r="VQ122" s="367"/>
      <c r="VR122" s="367"/>
      <c r="VS122" s="367"/>
      <c r="VT122" s="367"/>
      <c r="VU122" s="367"/>
      <c r="VV122" s="367"/>
      <c r="VW122" s="367"/>
      <c r="VX122" s="367"/>
      <c r="VY122" s="367"/>
      <c r="VZ122" s="367"/>
      <c r="WA122" s="367"/>
      <c r="WB122" s="367"/>
      <c r="WC122" s="367"/>
      <c r="WD122" s="367"/>
      <c r="WE122" s="367"/>
      <c r="WF122" s="367"/>
      <c r="WG122" s="367"/>
      <c r="WH122" s="367"/>
      <c r="WI122" s="367"/>
      <c r="WJ122" s="367"/>
      <c r="WK122" s="367"/>
      <c r="WL122" s="367"/>
      <c r="WM122" s="367"/>
      <c r="WN122" s="367"/>
      <c r="WO122" s="367"/>
      <c r="WP122" s="367"/>
      <c r="WQ122" s="367"/>
      <c r="WR122" s="367"/>
      <c r="WS122" s="367"/>
      <c r="WT122" s="367"/>
      <c r="WU122" s="367"/>
      <c r="WV122" s="367"/>
      <c r="WW122" s="367"/>
      <c r="WX122" s="367"/>
      <c r="WY122" s="367"/>
      <c r="WZ122" s="367"/>
      <c r="XA122" s="367"/>
      <c r="XB122" s="367"/>
      <c r="XC122" s="367"/>
      <c r="XD122" s="367"/>
      <c r="XE122" s="367"/>
      <c r="XF122" s="367"/>
      <c r="XG122" s="367"/>
      <c r="XH122" s="367"/>
      <c r="XI122" s="367"/>
      <c r="XJ122" s="367"/>
      <c r="XK122" s="367"/>
      <c r="XL122" s="367"/>
      <c r="XM122" s="367"/>
      <c r="XN122" s="367"/>
      <c r="XO122" s="367"/>
      <c r="XP122" s="367"/>
      <c r="XQ122" s="367"/>
      <c r="XR122" s="367"/>
      <c r="XS122" s="367"/>
      <c r="XT122" s="367"/>
      <c r="XU122" s="367"/>
      <c r="XV122" s="367"/>
      <c r="XW122" s="367"/>
      <c r="XX122" s="367"/>
      <c r="XY122" s="367"/>
      <c r="XZ122" s="367"/>
      <c r="YA122" s="367"/>
      <c r="YB122" s="367"/>
      <c r="YC122" s="367"/>
      <c r="YD122" s="367"/>
      <c r="YE122" s="367"/>
      <c r="YF122" s="367"/>
      <c r="YG122" s="367"/>
      <c r="YH122" s="367"/>
      <c r="YI122" s="367"/>
      <c r="YJ122" s="367"/>
      <c r="YK122" s="367"/>
      <c r="YL122" s="367"/>
      <c r="YM122" s="367"/>
      <c r="YN122" s="367"/>
      <c r="YO122" s="367"/>
      <c r="YP122" s="367"/>
      <c r="YQ122" s="367"/>
      <c r="YR122" s="367"/>
      <c r="YS122" s="367"/>
      <c r="YT122" s="367"/>
      <c r="YU122" s="367"/>
      <c r="YV122" s="367"/>
      <c r="YW122" s="367"/>
      <c r="YX122" s="367"/>
      <c r="YY122" s="367"/>
      <c r="YZ122" s="367"/>
      <c r="ZA122" s="367"/>
      <c r="ZB122" s="367"/>
      <c r="ZC122" s="367"/>
      <c r="ZD122" s="367"/>
      <c r="ZE122" s="367"/>
      <c r="ZF122" s="367"/>
      <c r="ZG122" s="367"/>
      <c r="ZH122" s="367"/>
      <c r="ZI122" s="367"/>
      <c r="ZJ122" s="367"/>
      <c r="ZK122" s="367"/>
      <c r="ZL122" s="367"/>
      <c r="ZM122" s="367"/>
      <c r="ZN122" s="367"/>
      <c r="ZO122" s="367"/>
      <c r="ZP122" s="367"/>
      <c r="ZQ122" s="367"/>
      <c r="ZR122" s="367"/>
      <c r="ZS122" s="367"/>
      <c r="ZT122" s="367"/>
      <c r="ZU122" s="367"/>
      <c r="ZV122" s="367"/>
      <c r="ZW122" s="367"/>
      <c r="ZX122" s="367"/>
      <c r="ZY122" s="367"/>
      <c r="ZZ122" s="367"/>
      <c r="AAA122" s="367"/>
      <c r="AAB122" s="367"/>
      <c r="AAC122" s="367"/>
      <c r="AAD122" s="367"/>
      <c r="AAE122" s="367"/>
      <c r="AAF122" s="367"/>
      <c r="AAG122" s="367"/>
      <c r="AAH122" s="367"/>
      <c r="AAI122" s="367"/>
      <c r="AAJ122" s="367"/>
      <c r="AAK122" s="367"/>
      <c r="AAL122" s="367"/>
      <c r="AAM122" s="367"/>
      <c r="AAN122" s="367"/>
      <c r="AAO122" s="367"/>
      <c r="AAP122" s="367"/>
      <c r="AAQ122" s="367"/>
      <c r="AAR122" s="367"/>
      <c r="AAS122" s="367"/>
      <c r="AAT122" s="367"/>
      <c r="AAU122" s="367"/>
      <c r="AAV122" s="367"/>
      <c r="AAW122" s="367"/>
      <c r="AAX122" s="367"/>
      <c r="AAY122" s="367"/>
      <c r="AAZ122" s="367"/>
      <c r="ABA122" s="367"/>
      <c r="ABB122" s="367"/>
      <c r="ABC122" s="367"/>
      <c r="ABD122" s="367"/>
      <c r="ABE122" s="367"/>
      <c r="ABF122" s="367"/>
      <c r="ABG122" s="367"/>
      <c r="ABH122" s="367"/>
      <c r="ABI122" s="367"/>
      <c r="ABJ122" s="367"/>
      <c r="ABK122" s="367"/>
      <c r="ABL122" s="367"/>
      <c r="ABM122" s="367"/>
      <c r="ABN122" s="367"/>
      <c r="ABO122" s="367"/>
      <c r="ABP122" s="367"/>
      <c r="ABQ122" s="367"/>
      <c r="ABR122" s="367"/>
      <c r="ABS122" s="367"/>
      <c r="ABT122" s="367"/>
      <c r="ABU122" s="367"/>
      <c r="ABV122" s="367"/>
      <c r="ABW122" s="367"/>
      <c r="ABX122" s="367"/>
      <c r="ABY122" s="367"/>
      <c r="ABZ122" s="367"/>
      <c r="ACA122" s="367"/>
      <c r="ACB122" s="367"/>
      <c r="ACC122" s="367"/>
      <c r="ACD122" s="367"/>
      <c r="ACE122" s="367"/>
      <c r="ACF122" s="367"/>
      <c r="ACG122" s="367"/>
      <c r="ACH122" s="367"/>
      <c r="ACI122" s="367"/>
      <c r="ACJ122" s="367"/>
      <c r="ACK122" s="367"/>
      <c r="ACL122" s="367"/>
      <c r="ACM122" s="367"/>
      <c r="ACN122" s="367"/>
      <c r="ACO122" s="367"/>
      <c r="ACP122" s="367"/>
      <c r="ACQ122" s="367"/>
      <c r="ACR122" s="367"/>
      <c r="ACS122" s="367"/>
      <c r="ACT122" s="367"/>
      <c r="ACU122" s="367"/>
      <c r="ACV122" s="367"/>
      <c r="ACW122" s="367"/>
      <c r="ACX122" s="367"/>
      <c r="ACY122" s="367"/>
      <c r="ACZ122" s="367"/>
      <c r="ADA122" s="367"/>
      <c r="ADB122" s="367"/>
      <c r="ADC122" s="367"/>
      <c r="ADD122" s="367"/>
      <c r="ADE122" s="367"/>
      <c r="ADF122" s="367"/>
      <c r="ADG122" s="367"/>
      <c r="ADH122" s="367"/>
      <c r="ADI122" s="367"/>
      <c r="ADJ122" s="367"/>
      <c r="ADK122" s="367"/>
      <c r="ADL122" s="367"/>
      <c r="ADM122" s="367"/>
      <c r="ADN122" s="367"/>
      <c r="ADO122" s="367"/>
      <c r="ADP122" s="367"/>
      <c r="ADQ122" s="367"/>
      <c r="ADR122" s="367"/>
      <c r="ADS122" s="367"/>
      <c r="ADT122" s="367"/>
      <c r="ADU122" s="367"/>
      <c r="ADV122" s="367"/>
      <c r="ADW122" s="367"/>
      <c r="ADX122" s="367"/>
      <c r="ADY122" s="367"/>
      <c r="ADZ122" s="367"/>
      <c r="AEA122" s="367"/>
      <c r="AEB122" s="367"/>
      <c r="AEC122" s="367"/>
      <c r="AED122" s="367"/>
      <c r="AEE122" s="367"/>
      <c r="AEF122" s="367"/>
      <c r="AEG122" s="367"/>
      <c r="AEH122" s="367"/>
      <c r="AEI122" s="367"/>
      <c r="AEJ122" s="367"/>
      <c r="AEK122" s="367"/>
      <c r="AEL122" s="367"/>
      <c r="AEM122" s="367"/>
      <c r="AEN122" s="367"/>
      <c r="AEO122" s="367"/>
      <c r="AEP122" s="367"/>
      <c r="AEQ122" s="367"/>
      <c r="AER122" s="367"/>
      <c r="AES122" s="367"/>
      <c r="AET122" s="367"/>
      <c r="AEU122" s="367"/>
      <c r="AEV122" s="367"/>
      <c r="AEW122" s="367"/>
      <c r="AEX122" s="367"/>
      <c r="AEY122" s="367"/>
      <c r="AEZ122" s="367"/>
      <c r="AFA122" s="367"/>
      <c r="AFB122" s="367"/>
      <c r="AFC122" s="367"/>
      <c r="AFD122" s="367"/>
      <c r="AFE122" s="367"/>
      <c r="AFF122" s="367"/>
      <c r="AFG122" s="367"/>
      <c r="AFH122" s="367"/>
      <c r="AFI122" s="367"/>
      <c r="AFJ122" s="367"/>
      <c r="AFK122" s="367"/>
      <c r="AFL122" s="367"/>
      <c r="AFM122" s="367"/>
      <c r="AFN122" s="367"/>
      <c r="AFO122" s="367"/>
      <c r="AFP122" s="367"/>
      <c r="AFQ122" s="367"/>
      <c r="AFR122" s="367"/>
      <c r="AFS122" s="367"/>
      <c r="AFT122" s="367"/>
      <c r="AFU122" s="367"/>
      <c r="AFV122" s="367"/>
      <c r="AFW122" s="367"/>
      <c r="AFX122" s="367"/>
      <c r="AFY122" s="367"/>
      <c r="AFZ122" s="367"/>
      <c r="AGA122" s="367"/>
      <c r="AGB122" s="367"/>
      <c r="AGC122" s="367"/>
      <c r="AGD122" s="367"/>
      <c r="AGE122" s="367"/>
      <c r="AGF122" s="367"/>
      <c r="AGG122" s="367"/>
      <c r="AGH122" s="367"/>
      <c r="AGI122" s="367"/>
      <c r="AGJ122" s="367"/>
      <c r="AGK122" s="367"/>
      <c r="AGL122" s="367"/>
      <c r="AGM122" s="367"/>
      <c r="AGN122" s="367"/>
      <c r="AGO122" s="367"/>
      <c r="AGP122" s="367"/>
      <c r="AGQ122" s="367"/>
      <c r="AGR122" s="367"/>
      <c r="AGS122" s="367"/>
      <c r="AGT122" s="367"/>
      <c r="AGU122" s="367"/>
      <c r="AGV122" s="367"/>
      <c r="AGW122" s="367"/>
      <c r="AGX122" s="367"/>
      <c r="AGY122" s="367"/>
      <c r="AGZ122" s="367"/>
      <c r="AHA122" s="367"/>
      <c r="AHB122" s="367"/>
      <c r="AHC122" s="367"/>
      <c r="AHD122" s="367"/>
      <c r="AHE122" s="367"/>
      <c r="AHF122" s="367"/>
      <c r="AHG122" s="367"/>
      <c r="AHH122" s="367"/>
      <c r="AHI122" s="367"/>
      <c r="AHJ122" s="367"/>
      <c r="AHK122" s="367"/>
      <c r="AHL122" s="367"/>
      <c r="AHM122" s="367"/>
      <c r="AHN122" s="367"/>
      <c r="AHO122" s="367"/>
      <c r="AHP122" s="367"/>
      <c r="AHQ122" s="367"/>
      <c r="AHR122" s="367"/>
      <c r="AHS122" s="367"/>
      <c r="AHT122" s="367"/>
      <c r="AHU122" s="367"/>
      <c r="AHV122" s="367"/>
      <c r="AHW122" s="367"/>
      <c r="AHX122" s="367"/>
      <c r="AHY122" s="367"/>
      <c r="AHZ122" s="367"/>
      <c r="AIA122" s="367"/>
      <c r="AIB122" s="367"/>
      <c r="AIC122" s="367"/>
      <c r="AID122" s="367"/>
      <c r="AIE122" s="367"/>
      <c r="AIF122" s="367"/>
      <c r="AIG122" s="367"/>
      <c r="AIH122" s="367"/>
      <c r="AII122" s="367"/>
      <c r="AIJ122" s="367"/>
      <c r="AIK122" s="367"/>
      <c r="AIL122" s="367"/>
      <c r="AIM122" s="367"/>
      <c r="AIN122" s="367"/>
      <c r="AIO122" s="367"/>
      <c r="AIP122" s="367"/>
      <c r="AIQ122" s="367"/>
      <c r="AIR122" s="367"/>
      <c r="AIS122" s="367"/>
      <c r="AIT122" s="367"/>
      <c r="AIU122" s="367"/>
      <c r="AIV122" s="367"/>
      <c r="AIW122" s="367"/>
      <c r="AIX122" s="367"/>
      <c r="AIY122" s="367"/>
      <c r="AIZ122" s="367"/>
      <c r="AJA122" s="367"/>
      <c r="AJB122" s="367"/>
      <c r="AJC122" s="367"/>
      <c r="AJD122" s="367"/>
      <c r="AJE122" s="367"/>
      <c r="AJF122" s="367"/>
      <c r="AJG122" s="367"/>
      <c r="AJH122" s="367"/>
      <c r="AJI122" s="367"/>
      <c r="AJJ122" s="367"/>
      <c r="AJK122" s="367"/>
      <c r="AJL122" s="367"/>
      <c r="AJM122" s="367"/>
      <c r="AJN122" s="367"/>
      <c r="AJO122" s="367"/>
      <c r="AJP122" s="367"/>
      <c r="AJQ122" s="367"/>
      <c r="AJR122" s="367"/>
      <c r="AJS122" s="367"/>
      <c r="AJT122" s="367"/>
      <c r="AJU122" s="367"/>
      <c r="AJV122" s="367"/>
      <c r="AJW122" s="367"/>
      <c r="AJX122" s="367"/>
      <c r="AJY122" s="367"/>
      <c r="AJZ122" s="367"/>
      <c r="AKA122" s="367"/>
      <c r="AKB122" s="367"/>
      <c r="AKC122" s="367"/>
      <c r="AKD122" s="367"/>
      <c r="AKE122" s="367"/>
      <c r="AKF122" s="367"/>
      <c r="AKG122" s="367"/>
      <c r="AKH122" s="367"/>
      <c r="AKI122" s="367"/>
      <c r="AKJ122" s="367"/>
      <c r="AKK122" s="367"/>
      <c r="AKL122" s="367"/>
      <c r="AKM122" s="367"/>
      <c r="AKN122" s="367"/>
      <c r="AKO122" s="367"/>
      <c r="AKP122" s="367"/>
      <c r="AKQ122" s="367"/>
      <c r="AKR122" s="367"/>
      <c r="AKS122" s="367"/>
      <c r="AKT122" s="367"/>
      <c r="AKU122" s="367"/>
      <c r="AKV122" s="367"/>
      <c r="AKW122" s="367"/>
      <c r="AKX122" s="367"/>
      <c r="AKY122" s="367"/>
      <c r="AKZ122" s="367"/>
      <c r="ALA122" s="367"/>
      <c r="ALB122" s="367"/>
      <c r="ALC122" s="367"/>
      <c r="ALD122" s="367"/>
      <c r="ALE122" s="367"/>
      <c r="ALF122" s="367"/>
      <c r="ALG122" s="367"/>
      <c r="ALH122" s="367"/>
      <c r="ALI122" s="367"/>
      <c r="ALJ122" s="367"/>
      <c r="ALK122" s="367"/>
      <c r="ALL122" s="367"/>
      <c r="ALM122" s="367"/>
      <c r="ALN122" s="367"/>
      <c r="ALO122" s="367"/>
      <c r="ALP122" s="367"/>
      <c r="ALQ122" s="367"/>
      <c r="ALR122" s="367"/>
      <c r="ALS122" s="367"/>
      <c r="ALT122" s="367"/>
      <c r="ALU122" s="367"/>
      <c r="ALV122" s="367"/>
      <c r="ALW122" s="367"/>
      <c r="ALX122" s="367"/>
      <c r="ALY122" s="367"/>
      <c r="ALZ122" s="367"/>
      <c r="AMA122" s="367"/>
      <c r="AMB122" s="367"/>
      <c r="AMC122" s="367"/>
      <c r="AMD122" s="367"/>
      <c r="AME122" s="367"/>
      <c r="AMF122" s="367"/>
      <c r="AMG122" s="367"/>
      <c r="AMH122" s="367"/>
      <c r="AMI122" s="367"/>
      <c r="AMJ122" s="367"/>
      <c r="AMK122" s="367"/>
      <c r="AML122" s="367"/>
      <c r="AMM122" s="367"/>
      <c r="AMN122" s="367"/>
      <c r="AMO122" s="367"/>
      <c r="AMP122" s="367"/>
      <c r="AMQ122" s="367"/>
      <c r="AMR122" s="367"/>
      <c r="AMS122" s="367"/>
      <c r="AMT122" s="367"/>
      <c r="AMU122" s="367"/>
      <c r="AMV122" s="367"/>
      <c r="AMW122" s="367"/>
      <c r="AMX122" s="367"/>
      <c r="AMY122" s="367"/>
      <c r="AMZ122" s="367"/>
      <c r="ANA122" s="367"/>
      <c r="ANB122" s="367"/>
      <c r="ANC122" s="367"/>
      <c r="AND122" s="367"/>
      <c r="ANE122" s="367"/>
      <c r="ANF122" s="367"/>
      <c r="ANG122" s="367"/>
      <c r="ANH122" s="367"/>
      <c r="ANI122" s="367"/>
      <c r="ANJ122" s="367"/>
      <c r="ANK122" s="367"/>
      <c r="ANL122" s="367"/>
      <c r="ANM122" s="367"/>
      <c r="ANN122" s="367"/>
      <c r="ANO122" s="367"/>
      <c r="ANP122" s="367"/>
      <c r="ANQ122" s="367"/>
      <c r="ANR122" s="367"/>
      <c r="ANS122" s="367"/>
      <c r="ANT122" s="367"/>
      <c r="ANU122" s="367"/>
      <c r="ANV122" s="367"/>
      <c r="ANW122" s="367"/>
      <c r="ANX122" s="367"/>
      <c r="ANY122" s="367"/>
      <c r="ANZ122" s="367"/>
      <c r="AOA122" s="367"/>
      <c r="AOB122" s="367"/>
      <c r="AOC122" s="367"/>
      <c r="AOD122" s="367"/>
      <c r="AOE122" s="367"/>
      <c r="AOF122" s="367"/>
      <c r="AOG122" s="367"/>
      <c r="AOH122" s="367"/>
      <c r="AOI122" s="367"/>
      <c r="AOJ122" s="367"/>
      <c r="AOK122" s="367"/>
      <c r="AOL122" s="367"/>
      <c r="AOM122" s="367"/>
      <c r="AON122" s="367"/>
      <c r="AOO122" s="367"/>
      <c r="AOP122" s="367"/>
      <c r="AOQ122" s="367"/>
      <c r="AOR122" s="367"/>
      <c r="AOS122" s="367"/>
      <c r="AOT122" s="367"/>
      <c r="AOU122" s="367"/>
      <c r="AOV122" s="367"/>
      <c r="AOW122" s="367"/>
      <c r="AOX122" s="367"/>
      <c r="AOY122" s="367"/>
      <c r="AOZ122" s="367"/>
      <c r="APA122" s="367"/>
      <c r="APB122" s="367"/>
      <c r="APC122" s="367"/>
      <c r="APD122" s="367"/>
      <c r="APE122" s="367"/>
      <c r="APF122" s="367"/>
      <c r="APG122" s="367"/>
      <c r="APH122" s="367"/>
      <c r="API122" s="367"/>
      <c r="APJ122" s="367"/>
      <c r="APK122" s="367"/>
      <c r="APL122" s="367"/>
      <c r="APM122" s="367"/>
      <c r="APN122" s="367"/>
      <c r="APO122" s="367"/>
      <c r="APP122" s="367"/>
      <c r="APQ122" s="367"/>
      <c r="APR122" s="367"/>
      <c r="APS122" s="367"/>
      <c r="APT122" s="367"/>
      <c r="APU122" s="367"/>
      <c r="APV122" s="367"/>
      <c r="APW122" s="367"/>
      <c r="APX122" s="367"/>
      <c r="APY122" s="367"/>
      <c r="APZ122" s="367"/>
      <c r="AQA122" s="367"/>
      <c r="AQB122" s="367"/>
      <c r="AQC122" s="367"/>
      <c r="AQD122" s="367"/>
      <c r="AQE122" s="367"/>
      <c r="AQF122" s="367"/>
      <c r="AQG122" s="367"/>
      <c r="AQH122" s="367"/>
      <c r="AQI122" s="367"/>
      <c r="AQJ122" s="367"/>
      <c r="AQK122" s="367"/>
      <c r="AQL122" s="367"/>
      <c r="AQM122" s="367"/>
      <c r="AQN122" s="367"/>
      <c r="AQO122" s="367"/>
      <c r="AQP122" s="367"/>
      <c r="AQQ122" s="367"/>
      <c r="AQR122" s="367"/>
      <c r="AQS122" s="367"/>
      <c r="AQT122" s="367"/>
      <c r="AQU122" s="367"/>
      <c r="AQV122" s="367"/>
      <c r="AQW122" s="367"/>
      <c r="AQX122" s="367"/>
      <c r="AQY122" s="367"/>
      <c r="AQZ122" s="367"/>
      <c r="ARA122" s="367"/>
      <c r="ARB122" s="367"/>
      <c r="ARC122" s="367"/>
      <c r="ARD122" s="367"/>
      <c r="ARE122" s="367"/>
      <c r="ARF122" s="367"/>
      <c r="ARG122" s="367"/>
      <c r="ARH122" s="367"/>
      <c r="ARI122" s="367"/>
      <c r="ARJ122" s="367"/>
      <c r="ARK122" s="367"/>
      <c r="ARL122" s="367"/>
      <c r="ARM122" s="367"/>
      <c r="ARN122" s="367"/>
      <c r="ARO122" s="367"/>
      <c r="ARP122" s="367"/>
      <c r="ARQ122" s="367"/>
      <c r="ARR122" s="367"/>
      <c r="ARS122" s="367"/>
      <c r="ART122" s="367"/>
      <c r="ARU122" s="367"/>
      <c r="ARV122" s="367"/>
      <c r="ARW122" s="367"/>
      <c r="ARX122" s="367"/>
      <c r="ARY122" s="367"/>
      <c r="ARZ122" s="367"/>
      <c r="ASA122" s="367"/>
      <c r="ASB122" s="367"/>
      <c r="ASC122" s="367"/>
      <c r="ASD122" s="367"/>
      <c r="ASE122" s="367"/>
      <c r="ASF122" s="367"/>
      <c r="ASG122" s="367"/>
      <c r="ASH122" s="367"/>
      <c r="ASI122" s="367"/>
      <c r="ASJ122" s="367"/>
      <c r="ASK122" s="367"/>
      <c r="ASL122" s="367"/>
      <c r="ASM122" s="367"/>
      <c r="ASN122" s="367"/>
      <c r="ASO122" s="367"/>
      <c r="ASP122" s="367"/>
      <c r="ASQ122" s="367"/>
      <c r="ASR122" s="367"/>
      <c r="ASS122" s="367"/>
      <c r="AST122" s="367"/>
      <c r="ASU122" s="367"/>
      <c r="ASV122" s="367"/>
      <c r="ASW122" s="367"/>
      <c r="ASX122" s="367"/>
      <c r="ASY122" s="367"/>
      <c r="ASZ122" s="367"/>
      <c r="ATA122" s="367"/>
      <c r="ATB122" s="367"/>
      <c r="ATC122" s="367"/>
      <c r="ATD122" s="367"/>
    </row>
    <row r="123" spans="1:1200" s="366" customFormat="1">
      <c r="A123" s="363">
        <v>9</v>
      </c>
      <c r="B123" s="363">
        <v>25</v>
      </c>
      <c r="C123" s="364" t="s">
        <v>1573</v>
      </c>
      <c r="D123" s="363">
        <v>2004</v>
      </c>
      <c r="E123" s="365" t="s">
        <v>1264</v>
      </c>
      <c r="F123" s="363" t="s">
        <v>1049</v>
      </c>
      <c r="G123" s="364"/>
      <c r="H123" s="364"/>
      <c r="I123" s="364"/>
      <c r="J123" s="364"/>
      <c r="K123" s="366" t="s">
        <v>1557</v>
      </c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7"/>
      <c r="AE123" s="367"/>
      <c r="AF123" s="367"/>
      <c r="AG123" s="367"/>
      <c r="AH123" s="367"/>
      <c r="AI123" s="367"/>
      <c r="AJ123" s="367"/>
      <c r="AK123" s="367"/>
      <c r="AL123" s="367"/>
      <c r="AM123" s="367"/>
      <c r="AN123" s="367"/>
      <c r="AO123" s="367"/>
      <c r="AP123" s="367"/>
      <c r="AQ123" s="367"/>
      <c r="AR123" s="367"/>
      <c r="AS123" s="367"/>
      <c r="AT123" s="367"/>
      <c r="AU123" s="367"/>
      <c r="AV123" s="367"/>
      <c r="AW123" s="367"/>
      <c r="AX123" s="367"/>
      <c r="AY123" s="367"/>
      <c r="AZ123" s="367"/>
      <c r="BA123" s="367"/>
      <c r="BB123" s="367"/>
      <c r="BC123" s="367"/>
      <c r="BD123" s="367"/>
      <c r="BE123" s="367"/>
      <c r="BF123" s="367"/>
      <c r="BG123" s="367"/>
      <c r="BH123" s="367"/>
      <c r="BI123" s="367"/>
      <c r="BJ123" s="367"/>
      <c r="BK123" s="367"/>
      <c r="BL123" s="367"/>
      <c r="BM123" s="367"/>
      <c r="BN123" s="367"/>
      <c r="BO123" s="367"/>
      <c r="BP123" s="367"/>
      <c r="BQ123" s="367"/>
      <c r="BR123" s="367"/>
      <c r="BS123" s="367"/>
      <c r="BT123" s="367"/>
      <c r="BU123" s="367"/>
      <c r="BV123" s="367"/>
      <c r="BW123" s="367"/>
      <c r="BX123" s="367"/>
      <c r="BY123" s="367"/>
      <c r="BZ123" s="367"/>
      <c r="CA123" s="367"/>
      <c r="CB123" s="367"/>
      <c r="CC123" s="367"/>
      <c r="CD123" s="367"/>
      <c r="CE123" s="367"/>
      <c r="CF123" s="367"/>
      <c r="CG123" s="367"/>
      <c r="CH123" s="367"/>
      <c r="CI123" s="367"/>
      <c r="CJ123" s="367"/>
      <c r="CK123" s="367"/>
      <c r="CL123" s="367"/>
      <c r="CM123" s="367"/>
      <c r="CN123" s="367"/>
      <c r="CO123" s="367"/>
      <c r="CP123" s="367"/>
      <c r="CQ123" s="367"/>
      <c r="CR123" s="367"/>
      <c r="CS123" s="367"/>
      <c r="CT123" s="367"/>
      <c r="CU123" s="367"/>
      <c r="CV123" s="367"/>
      <c r="CW123" s="367"/>
      <c r="CX123" s="367"/>
      <c r="CY123" s="367"/>
      <c r="CZ123" s="367"/>
      <c r="DA123" s="367"/>
      <c r="DB123" s="367"/>
      <c r="DC123" s="367"/>
      <c r="DD123" s="367"/>
      <c r="DE123" s="367"/>
      <c r="DF123" s="367"/>
      <c r="DG123" s="367"/>
      <c r="DH123" s="367"/>
      <c r="DI123" s="367"/>
      <c r="DJ123" s="367"/>
      <c r="DK123" s="367"/>
      <c r="DL123" s="367"/>
      <c r="DM123" s="367"/>
      <c r="DN123" s="367"/>
      <c r="DO123" s="367"/>
      <c r="DP123" s="367"/>
      <c r="DQ123" s="367"/>
      <c r="DR123" s="367"/>
      <c r="DS123" s="367"/>
      <c r="DT123" s="367"/>
      <c r="DU123" s="367"/>
      <c r="DV123" s="367"/>
      <c r="DW123" s="367"/>
      <c r="DX123" s="367"/>
      <c r="DY123" s="367"/>
      <c r="DZ123" s="367"/>
      <c r="EA123" s="367"/>
      <c r="EB123" s="367"/>
      <c r="EC123" s="367"/>
      <c r="ED123" s="367"/>
      <c r="EE123" s="367"/>
      <c r="EF123" s="367"/>
      <c r="EG123" s="367"/>
      <c r="EH123" s="367"/>
      <c r="EI123" s="367"/>
      <c r="EJ123" s="367"/>
      <c r="EK123" s="367"/>
      <c r="EL123" s="367"/>
      <c r="EM123" s="367"/>
      <c r="EN123" s="367"/>
      <c r="EO123" s="367"/>
      <c r="EP123" s="367"/>
      <c r="EQ123" s="367"/>
      <c r="ER123" s="367"/>
      <c r="ES123" s="367"/>
      <c r="ET123" s="367"/>
      <c r="EU123" s="367"/>
      <c r="EV123" s="367"/>
      <c r="EW123" s="367"/>
      <c r="EX123" s="367"/>
      <c r="EY123" s="367"/>
      <c r="EZ123" s="367"/>
      <c r="FA123" s="367"/>
      <c r="FB123" s="367"/>
      <c r="FC123" s="367"/>
      <c r="FD123" s="367"/>
      <c r="FE123" s="367"/>
      <c r="FF123" s="367"/>
      <c r="FG123" s="367"/>
      <c r="FH123" s="367"/>
      <c r="FI123" s="367"/>
      <c r="FJ123" s="367"/>
      <c r="FK123" s="367"/>
      <c r="FL123" s="367"/>
      <c r="FM123" s="367"/>
      <c r="FN123" s="367"/>
      <c r="FO123" s="367"/>
      <c r="FP123" s="367"/>
      <c r="FQ123" s="367"/>
      <c r="FR123" s="367"/>
      <c r="FS123" s="367"/>
      <c r="FT123" s="367"/>
      <c r="FU123" s="367"/>
      <c r="FV123" s="367"/>
      <c r="FW123" s="367"/>
      <c r="FX123" s="367"/>
      <c r="FY123" s="367"/>
      <c r="FZ123" s="367"/>
      <c r="GA123" s="367"/>
      <c r="GB123" s="367"/>
      <c r="GC123" s="367"/>
      <c r="GD123" s="367"/>
      <c r="GE123" s="367"/>
      <c r="GF123" s="367"/>
      <c r="GG123" s="367"/>
      <c r="GH123" s="367"/>
      <c r="GI123" s="367"/>
      <c r="GJ123" s="367"/>
      <c r="GK123" s="367"/>
      <c r="GL123" s="367"/>
      <c r="GM123" s="367"/>
      <c r="GN123" s="367"/>
      <c r="GO123" s="367"/>
      <c r="GP123" s="367"/>
      <c r="GQ123" s="367"/>
      <c r="GR123" s="367"/>
      <c r="GS123" s="367"/>
      <c r="GT123" s="367"/>
      <c r="GU123" s="367"/>
      <c r="GV123" s="367"/>
      <c r="GW123" s="367"/>
      <c r="GX123" s="367"/>
      <c r="GY123" s="367"/>
      <c r="GZ123" s="367"/>
      <c r="HA123" s="367"/>
      <c r="HB123" s="367"/>
      <c r="HC123" s="367"/>
      <c r="HD123" s="367"/>
      <c r="HE123" s="367"/>
      <c r="HF123" s="367"/>
      <c r="HG123" s="367"/>
      <c r="HH123" s="367"/>
      <c r="HI123" s="367"/>
      <c r="HJ123" s="367"/>
      <c r="HK123" s="367"/>
      <c r="HL123" s="367"/>
      <c r="HM123" s="367"/>
      <c r="HN123" s="367"/>
      <c r="HO123" s="367"/>
      <c r="HP123" s="367"/>
      <c r="HQ123" s="367"/>
      <c r="HR123" s="367"/>
      <c r="HS123" s="367"/>
      <c r="HT123" s="367"/>
      <c r="HU123" s="367"/>
      <c r="HV123" s="367"/>
      <c r="HW123" s="367"/>
      <c r="HX123" s="367"/>
      <c r="HY123" s="367"/>
      <c r="HZ123" s="367"/>
      <c r="IA123" s="367"/>
      <c r="IB123" s="367"/>
      <c r="IC123" s="367"/>
      <c r="ID123" s="367"/>
      <c r="IE123" s="367"/>
      <c r="IF123" s="367"/>
      <c r="IG123" s="367"/>
      <c r="IH123" s="367"/>
      <c r="II123" s="367"/>
      <c r="IJ123" s="367"/>
      <c r="IK123" s="367"/>
      <c r="IL123" s="367"/>
      <c r="IM123" s="367"/>
      <c r="IN123" s="367"/>
      <c r="IO123" s="367"/>
      <c r="IP123" s="367"/>
      <c r="IQ123" s="367"/>
      <c r="IR123" s="367"/>
      <c r="IS123" s="367"/>
      <c r="IT123" s="367"/>
      <c r="IU123" s="367"/>
      <c r="IV123" s="367"/>
      <c r="IW123" s="367"/>
      <c r="IX123" s="367"/>
      <c r="IY123" s="367"/>
      <c r="IZ123" s="367"/>
      <c r="JA123" s="367"/>
      <c r="JB123" s="367"/>
      <c r="JC123" s="367"/>
      <c r="JD123" s="367"/>
      <c r="JE123" s="367"/>
      <c r="JF123" s="367"/>
      <c r="JG123" s="367"/>
      <c r="JH123" s="367"/>
      <c r="JI123" s="367"/>
      <c r="JJ123" s="367"/>
      <c r="JK123" s="367"/>
      <c r="JL123" s="367"/>
      <c r="JM123" s="367"/>
      <c r="JN123" s="367"/>
      <c r="JO123" s="367"/>
      <c r="JP123" s="367"/>
      <c r="JQ123" s="367"/>
      <c r="JR123" s="367"/>
      <c r="JS123" s="367"/>
      <c r="JT123" s="367"/>
      <c r="JU123" s="367"/>
      <c r="JV123" s="367"/>
      <c r="JW123" s="367"/>
      <c r="JX123" s="367"/>
      <c r="JY123" s="367"/>
      <c r="JZ123" s="367"/>
      <c r="KA123" s="367"/>
      <c r="KB123" s="367"/>
      <c r="KC123" s="367"/>
      <c r="KD123" s="367"/>
      <c r="KE123" s="367"/>
      <c r="KF123" s="367"/>
      <c r="KG123" s="367"/>
      <c r="KH123" s="367"/>
      <c r="KI123" s="367"/>
      <c r="KJ123" s="367"/>
      <c r="KK123" s="367"/>
      <c r="KL123" s="367"/>
      <c r="KM123" s="367"/>
      <c r="KN123" s="367"/>
      <c r="KO123" s="367"/>
      <c r="KP123" s="367"/>
      <c r="KQ123" s="367"/>
      <c r="KR123" s="367"/>
      <c r="KS123" s="367"/>
      <c r="KT123" s="367"/>
      <c r="KU123" s="367"/>
      <c r="KV123" s="367"/>
      <c r="KW123" s="367"/>
      <c r="KX123" s="367"/>
      <c r="KY123" s="367"/>
      <c r="KZ123" s="367"/>
      <c r="LA123" s="367"/>
      <c r="LB123" s="367"/>
      <c r="LC123" s="367"/>
      <c r="LD123" s="367"/>
      <c r="LE123" s="367"/>
      <c r="LF123" s="367"/>
      <c r="LG123" s="367"/>
      <c r="LH123" s="367"/>
      <c r="LI123" s="367"/>
      <c r="LJ123" s="367"/>
      <c r="LK123" s="367"/>
      <c r="LL123" s="367"/>
      <c r="LM123" s="367"/>
      <c r="LN123" s="367"/>
      <c r="LO123" s="367"/>
      <c r="LP123" s="367"/>
      <c r="LQ123" s="367"/>
      <c r="LR123" s="367"/>
      <c r="LS123" s="367"/>
      <c r="LT123" s="367"/>
      <c r="LU123" s="367"/>
      <c r="LV123" s="367"/>
      <c r="LW123" s="367"/>
      <c r="LX123" s="367"/>
      <c r="LY123" s="367"/>
      <c r="LZ123" s="367"/>
      <c r="MA123" s="367"/>
      <c r="MB123" s="367"/>
      <c r="MC123" s="367"/>
      <c r="MD123" s="367"/>
      <c r="ME123" s="367"/>
      <c r="MF123" s="367"/>
      <c r="MG123" s="367"/>
      <c r="MH123" s="367"/>
      <c r="MI123" s="367"/>
      <c r="MJ123" s="367"/>
      <c r="MK123" s="367"/>
      <c r="ML123" s="367"/>
      <c r="MM123" s="367"/>
      <c r="MN123" s="367"/>
      <c r="MO123" s="367"/>
      <c r="MP123" s="367"/>
      <c r="MQ123" s="367"/>
      <c r="MR123" s="367"/>
      <c r="MS123" s="367"/>
      <c r="MT123" s="367"/>
      <c r="MU123" s="367"/>
      <c r="MV123" s="367"/>
      <c r="MW123" s="367"/>
      <c r="MX123" s="367"/>
      <c r="MY123" s="367"/>
      <c r="MZ123" s="367"/>
      <c r="NA123" s="367"/>
      <c r="NB123" s="367"/>
      <c r="NC123" s="367"/>
      <c r="ND123" s="367"/>
      <c r="NE123" s="367"/>
      <c r="NF123" s="367"/>
      <c r="NG123" s="367"/>
      <c r="NH123" s="367"/>
      <c r="NI123" s="367"/>
      <c r="NJ123" s="367"/>
      <c r="NK123" s="367"/>
      <c r="NL123" s="367"/>
      <c r="NM123" s="367"/>
      <c r="NN123" s="367"/>
      <c r="NO123" s="367"/>
      <c r="NP123" s="367"/>
      <c r="NQ123" s="367"/>
      <c r="NR123" s="367"/>
      <c r="NS123" s="367"/>
      <c r="NT123" s="367"/>
      <c r="NU123" s="367"/>
      <c r="NV123" s="367"/>
      <c r="NW123" s="367"/>
      <c r="NX123" s="367"/>
      <c r="NY123" s="367"/>
      <c r="NZ123" s="367"/>
      <c r="OA123" s="367"/>
      <c r="OB123" s="367"/>
      <c r="OC123" s="367"/>
      <c r="OD123" s="367"/>
      <c r="OE123" s="367"/>
      <c r="OF123" s="367"/>
      <c r="OG123" s="367"/>
      <c r="OH123" s="367"/>
      <c r="OI123" s="367"/>
      <c r="OJ123" s="367"/>
      <c r="OK123" s="367"/>
      <c r="OL123" s="367"/>
      <c r="OM123" s="367"/>
      <c r="ON123" s="367"/>
      <c r="OO123" s="367"/>
      <c r="OP123" s="367"/>
      <c r="OQ123" s="367"/>
      <c r="OR123" s="367"/>
      <c r="OS123" s="367"/>
      <c r="OT123" s="367"/>
      <c r="OU123" s="367"/>
      <c r="OV123" s="367"/>
      <c r="OW123" s="367"/>
      <c r="OX123" s="367"/>
      <c r="OY123" s="367"/>
      <c r="OZ123" s="367"/>
      <c r="PA123" s="367"/>
      <c r="PB123" s="367"/>
      <c r="PC123" s="367"/>
      <c r="PD123" s="367"/>
      <c r="PE123" s="367"/>
      <c r="PF123" s="367"/>
      <c r="PG123" s="367"/>
      <c r="PH123" s="367"/>
      <c r="PI123" s="367"/>
      <c r="PJ123" s="367"/>
      <c r="PK123" s="367"/>
      <c r="PL123" s="367"/>
      <c r="PM123" s="367"/>
      <c r="PN123" s="367"/>
      <c r="PO123" s="367"/>
      <c r="PP123" s="367"/>
      <c r="PQ123" s="367"/>
      <c r="PR123" s="367"/>
      <c r="PS123" s="367"/>
      <c r="PT123" s="367"/>
      <c r="PU123" s="367"/>
      <c r="PV123" s="367"/>
      <c r="PW123" s="367"/>
      <c r="PX123" s="367"/>
      <c r="PY123" s="367"/>
      <c r="PZ123" s="367"/>
      <c r="QA123" s="367"/>
      <c r="QB123" s="367"/>
      <c r="QC123" s="367"/>
      <c r="QD123" s="367"/>
      <c r="QE123" s="367"/>
      <c r="QF123" s="367"/>
      <c r="QG123" s="367"/>
      <c r="QH123" s="367"/>
      <c r="QI123" s="367"/>
      <c r="QJ123" s="367"/>
      <c r="QK123" s="367"/>
      <c r="QL123" s="367"/>
      <c r="QM123" s="367"/>
      <c r="QN123" s="367"/>
      <c r="QO123" s="367"/>
      <c r="QP123" s="367"/>
      <c r="QQ123" s="367"/>
      <c r="QR123" s="367"/>
      <c r="QS123" s="367"/>
      <c r="QT123" s="367"/>
      <c r="QU123" s="367"/>
      <c r="QV123" s="367"/>
      <c r="QW123" s="367"/>
      <c r="QX123" s="367"/>
      <c r="QY123" s="367"/>
      <c r="QZ123" s="367"/>
      <c r="RA123" s="367"/>
      <c r="RB123" s="367"/>
      <c r="RC123" s="367"/>
      <c r="RD123" s="367"/>
      <c r="RE123" s="367"/>
      <c r="RF123" s="367"/>
      <c r="RG123" s="367"/>
      <c r="RH123" s="367"/>
      <c r="RI123" s="367"/>
      <c r="RJ123" s="367"/>
      <c r="RK123" s="367"/>
      <c r="RL123" s="367"/>
      <c r="RM123" s="367"/>
      <c r="RN123" s="367"/>
      <c r="RO123" s="367"/>
      <c r="RP123" s="367"/>
      <c r="RQ123" s="367"/>
      <c r="RR123" s="367"/>
      <c r="RS123" s="367"/>
      <c r="RT123" s="367"/>
      <c r="RU123" s="367"/>
      <c r="RV123" s="367"/>
      <c r="RW123" s="367"/>
      <c r="RX123" s="367"/>
      <c r="RY123" s="367"/>
      <c r="RZ123" s="367"/>
      <c r="SA123" s="367"/>
      <c r="SB123" s="367"/>
      <c r="SC123" s="367"/>
      <c r="SD123" s="367"/>
      <c r="SE123" s="367"/>
      <c r="SF123" s="367"/>
      <c r="SG123" s="367"/>
      <c r="SH123" s="367"/>
      <c r="SI123" s="367"/>
      <c r="SJ123" s="367"/>
      <c r="SK123" s="367"/>
      <c r="SL123" s="367"/>
      <c r="SM123" s="367"/>
      <c r="SN123" s="367"/>
      <c r="SO123" s="367"/>
      <c r="SP123" s="367"/>
      <c r="SQ123" s="367"/>
      <c r="SR123" s="367"/>
      <c r="SS123" s="367"/>
      <c r="ST123" s="367"/>
      <c r="SU123" s="367"/>
      <c r="SV123" s="367"/>
      <c r="SW123" s="367"/>
      <c r="SX123" s="367"/>
      <c r="SY123" s="367"/>
      <c r="SZ123" s="367"/>
      <c r="TA123" s="367"/>
      <c r="TB123" s="367"/>
      <c r="TC123" s="367"/>
      <c r="TD123" s="367"/>
      <c r="TE123" s="367"/>
      <c r="TF123" s="367"/>
      <c r="TG123" s="367"/>
      <c r="TH123" s="367"/>
      <c r="TI123" s="367"/>
      <c r="TJ123" s="367"/>
      <c r="TK123" s="367"/>
      <c r="TL123" s="367"/>
      <c r="TM123" s="367"/>
      <c r="TN123" s="367"/>
      <c r="TO123" s="367"/>
      <c r="TP123" s="367"/>
      <c r="TQ123" s="367"/>
      <c r="TR123" s="367"/>
      <c r="TS123" s="367"/>
      <c r="TT123" s="367"/>
      <c r="TU123" s="367"/>
      <c r="TV123" s="367"/>
      <c r="TW123" s="367"/>
      <c r="TX123" s="367"/>
      <c r="TY123" s="367"/>
      <c r="TZ123" s="367"/>
      <c r="UA123" s="367"/>
      <c r="UB123" s="367"/>
      <c r="UC123" s="367"/>
      <c r="UD123" s="367"/>
      <c r="UE123" s="367"/>
      <c r="UF123" s="367"/>
      <c r="UG123" s="367"/>
      <c r="UH123" s="367"/>
      <c r="UI123" s="367"/>
      <c r="UJ123" s="367"/>
      <c r="UK123" s="367"/>
      <c r="UL123" s="367"/>
      <c r="UM123" s="367"/>
      <c r="UN123" s="367"/>
      <c r="UO123" s="367"/>
      <c r="UP123" s="367"/>
      <c r="UQ123" s="367"/>
      <c r="UR123" s="367"/>
      <c r="US123" s="367"/>
      <c r="UT123" s="367"/>
      <c r="UU123" s="367"/>
      <c r="UV123" s="367"/>
      <c r="UW123" s="367"/>
      <c r="UX123" s="367"/>
      <c r="UY123" s="367"/>
      <c r="UZ123" s="367"/>
      <c r="VA123" s="367"/>
      <c r="VB123" s="367"/>
      <c r="VC123" s="367"/>
      <c r="VD123" s="367"/>
      <c r="VE123" s="367"/>
      <c r="VF123" s="367"/>
      <c r="VG123" s="367"/>
      <c r="VH123" s="367"/>
      <c r="VI123" s="367"/>
      <c r="VJ123" s="367"/>
      <c r="VK123" s="367"/>
      <c r="VL123" s="367"/>
      <c r="VM123" s="367"/>
      <c r="VN123" s="367"/>
      <c r="VO123" s="367"/>
      <c r="VP123" s="367"/>
      <c r="VQ123" s="367"/>
      <c r="VR123" s="367"/>
      <c r="VS123" s="367"/>
      <c r="VT123" s="367"/>
      <c r="VU123" s="367"/>
      <c r="VV123" s="367"/>
      <c r="VW123" s="367"/>
      <c r="VX123" s="367"/>
      <c r="VY123" s="367"/>
      <c r="VZ123" s="367"/>
      <c r="WA123" s="367"/>
      <c r="WB123" s="367"/>
      <c r="WC123" s="367"/>
      <c r="WD123" s="367"/>
      <c r="WE123" s="367"/>
      <c r="WF123" s="367"/>
      <c r="WG123" s="367"/>
      <c r="WH123" s="367"/>
      <c r="WI123" s="367"/>
      <c r="WJ123" s="367"/>
      <c r="WK123" s="367"/>
      <c r="WL123" s="367"/>
      <c r="WM123" s="367"/>
      <c r="WN123" s="367"/>
      <c r="WO123" s="367"/>
      <c r="WP123" s="367"/>
      <c r="WQ123" s="367"/>
      <c r="WR123" s="367"/>
      <c r="WS123" s="367"/>
      <c r="WT123" s="367"/>
      <c r="WU123" s="367"/>
      <c r="WV123" s="367"/>
      <c r="WW123" s="367"/>
      <c r="WX123" s="367"/>
      <c r="WY123" s="367"/>
      <c r="WZ123" s="367"/>
      <c r="XA123" s="367"/>
      <c r="XB123" s="367"/>
      <c r="XC123" s="367"/>
      <c r="XD123" s="367"/>
      <c r="XE123" s="367"/>
      <c r="XF123" s="367"/>
      <c r="XG123" s="367"/>
      <c r="XH123" s="367"/>
      <c r="XI123" s="367"/>
      <c r="XJ123" s="367"/>
      <c r="XK123" s="367"/>
      <c r="XL123" s="367"/>
      <c r="XM123" s="367"/>
      <c r="XN123" s="367"/>
      <c r="XO123" s="367"/>
      <c r="XP123" s="367"/>
      <c r="XQ123" s="367"/>
      <c r="XR123" s="367"/>
      <c r="XS123" s="367"/>
      <c r="XT123" s="367"/>
      <c r="XU123" s="367"/>
      <c r="XV123" s="367"/>
      <c r="XW123" s="367"/>
      <c r="XX123" s="367"/>
      <c r="XY123" s="367"/>
      <c r="XZ123" s="367"/>
      <c r="YA123" s="367"/>
      <c r="YB123" s="367"/>
      <c r="YC123" s="367"/>
      <c r="YD123" s="367"/>
      <c r="YE123" s="367"/>
      <c r="YF123" s="367"/>
      <c r="YG123" s="367"/>
      <c r="YH123" s="367"/>
      <c r="YI123" s="367"/>
      <c r="YJ123" s="367"/>
      <c r="YK123" s="367"/>
      <c r="YL123" s="367"/>
      <c r="YM123" s="367"/>
      <c r="YN123" s="367"/>
      <c r="YO123" s="367"/>
      <c r="YP123" s="367"/>
      <c r="YQ123" s="367"/>
      <c r="YR123" s="367"/>
      <c r="YS123" s="367"/>
      <c r="YT123" s="367"/>
      <c r="YU123" s="367"/>
      <c r="YV123" s="367"/>
      <c r="YW123" s="367"/>
      <c r="YX123" s="367"/>
      <c r="YY123" s="367"/>
      <c r="YZ123" s="367"/>
      <c r="ZA123" s="367"/>
      <c r="ZB123" s="367"/>
      <c r="ZC123" s="367"/>
      <c r="ZD123" s="367"/>
      <c r="ZE123" s="367"/>
      <c r="ZF123" s="367"/>
      <c r="ZG123" s="367"/>
      <c r="ZH123" s="367"/>
      <c r="ZI123" s="367"/>
      <c r="ZJ123" s="367"/>
      <c r="ZK123" s="367"/>
      <c r="ZL123" s="367"/>
      <c r="ZM123" s="367"/>
      <c r="ZN123" s="367"/>
      <c r="ZO123" s="367"/>
      <c r="ZP123" s="367"/>
      <c r="ZQ123" s="367"/>
      <c r="ZR123" s="367"/>
      <c r="ZS123" s="367"/>
      <c r="ZT123" s="367"/>
      <c r="ZU123" s="367"/>
      <c r="ZV123" s="367"/>
      <c r="ZW123" s="367"/>
      <c r="ZX123" s="367"/>
      <c r="ZY123" s="367"/>
      <c r="ZZ123" s="367"/>
      <c r="AAA123" s="367"/>
      <c r="AAB123" s="367"/>
      <c r="AAC123" s="367"/>
      <c r="AAD123" s="367"/>
      <c r="AAE123" s="367"/>
      <c r="AAF123" s="367"/>
      <c r="AAG123" s="367"/>
      <c r="AAH123" s="367"/>
      <c r="AAI123" s="367"/>
      <c r="AAJ123" s="367"/>
      <c r="AAK123" s="367"/>
      <c r="AAL123" s="367"/>
      <c r="AAM123" s="367"/>
      <c r="AAN123" s="367"/>
      <c r="AAO123" s="367"/>
      <c r="AAP123" s="367"/>
      <c r="AAQ123" s="367"/>
      <c r="AAR123" s="367"/>
      <c r="AAS123" s="367"/>
      <c r="AAT123" s="367"/>
      <c r="AAU123" s="367"/>
      <c r="AAV123" s="367"/>
      <c r="AAW123" s="367"/>
      <c r="AAX123" s="367"/>
      <c r="AAY123" s="367"/>
      <c r="AAZ123" s="367"/>
      <c r="ABA123" s="367"/>
      <c r="ABB123" s="367"/>
      <c r="ABC123" s="367"/>
      <c r="ABD123" s="367"/>
      <c r="ABE123" s="367"/>
      <c r="ABF123" s="367"/>
      <c r="ABG123" s="367"/>
      <c r="ABH123" s="367"/>
      <c r="ABI123" s="367"/>
      <c r="ABJ123" s="367"/>
      <c r="ABK123" s="367"/>
      <c r="ABL123" s="367"/>
      <c r="ABM123" s="367"/>
      <c r="ABN123" s="367"/>
      <c r="ABO123" s="367"/>
      <c r="ABP123" s="367"/>
      <c r="ABQ123" s="367"/>
      <c r="ABR123" s="367"/>
      <c r="ABS123" s="367"/>
      <c r="ABT123" s="367"/>
      <c r="ABU123" s="367"/>
      <c r="ABV123" s="367"/>
      <c r="ABW123" s="367"/>
      <c r="ABX123" s="367"/>
      <c r="ABY123" s="367"/>
      <c r="ABZ123" s="367"/>
      <c r="ACA123" s="367"/>
      <c r="ACB123" s="367"/>
      <c r="ACC123" s="367"/>
      <c r="ACD123" s="367"/>
      <c r="ACE123" s="367"/>
      <c r="ACF123" s="367"/>
      <c r="ACG123" s="367"/>
      <c r="ACH123" s="367"/>
      <c r="ACI123" s="367"/>
      <c r="ACJ123" s="367"/>
      <c r="ACK123" s="367"/>
      <c r="ACL123" s="367"/>
      <c r="ACM123" s="367"/>
      <c r="ACN123" s="367"/>
      <c r="ACO123" s="367"/>
      <c r="ACP123" s="367"/>
      <c r="ACQ123" s="367"/>
      <c r="ACR123" s="367"/>
      <c r="ACS123" s="367"/>
      <c r="ACT123" s="367"/>
      <c r="ACU123" s="367"/>
      <c r="ACV123" s="367"/>
      <c r="ACW123" s="367"/>
      <c r="ACX123" s="367"/>
      <c r="ACY123" s="367"/>
      <c r="ACZ123" s="367"/>
      <c r="ADA123" s="367"/>
      <c r="ADB123" s="367"/>
      <c r="ADC123" s="367"/>
      <c r="ADD123" s="367"/>
      <c r="ADE123" s="367"/>
      <c r="ADF123" s="367"/>
      <c r="ADG123" s="367"/>
      <c r="ADH123" s="367"/>
      <c r="ADI123" s="367"/>
      <c r="ADJ123" s="367"/>
      <c r="ADK123" s="367"/>
      <c r="ADL123" s="367"/>
      <c r="ADM123" s="367"/>
      <c r="ADN123" s="367"/>
      <c r="ADO123" s="367"/>
      <c r="ADP123" s="367"/>
      <c r="ADQ123" s="367"/>
      <c r="ADR123" s="367"/>
      <c r="ADS123" s="367"/>
      <c r="ADT123" s="367"/>
      <c r="ADU123" s="367"/>
      <c r="ADV123" s="367"/>
      <c r="ADW123" s="367"/>
      <c r="ADX123" s="367"/>
      <c r="ADY123" s="367"/>
      <c r="ADZ123" s="367"/>
      <c r="AEA123" s="367"/>
      <c r="AEB123" s="367"/>
      <c r="AEC123" s="367"/>
      <c r="AED123" s="367"/>
      <c r="AEE123" s="367"/>
      <c r="AEF123" s="367"/>
      <c r="AEG123" s="367"/>
      <c r="AEH123" s="367"/>
      <c r="AEI123" s="367"/>
      <c r="AEJ123" s="367"/>
      <c r="AEK123" s="367"/>
      <c r="AEL123" s="367"/>
      <c r="AEM123" s="367"/>
      <c r="AEN123" s="367"/>
      <c r="AEO123" s="367"/>
      <c r="AEP123" s="367"/>
      <c r="AEQ123" s="367"/>
      <c r="AER123" s="367"/>
      <c r="AES123" s="367"/>
      <c r="AET123" s="367"/>
      <c r="AEU123" s="367"/>
      <c r="AEV123" s="367"/>
      <c r="AEW123" s="367"/>
      <c r="AEX123" s="367"/>
      <c r="AEY123" s="367"/>
      <c r="AEZ123" s="367"/>
      <c r="AFA123" s="367"/>
      <c r="AFB123" s="367"/>
      <c r="AFC123" s="367"/>
      <c r="AFD123" s="367"/>
      <c r="AFE123" s="367"/>
      <c r="AFF123" s="367"/>
      <c r="AFG123" s="367"/>
      <c r="AFH123" s="367"/>
      <c r="AFI123" s="367"/>
      <c r="AFJ123" s="367"/>
      <c r="AFK123" s="367"/>
      <c r="AFL123" s="367"/>
      <c r="AFM123" s="367"/>
      <c r="AFN123" s="367"/>
      <c r="AFO123" s="367"/>
      <c r="AFP123" s="367"/>
      <c r="AFQ123" s="367"/>
      <c r="AFR123" s="367"/>
      <c r="AFS123" s="367"/>
      <c r="AFT123" s="367"/>
      <c r="AFU123" s="367"/>
      <c r="AFV123" s="367"/>
      <c r="AFW123" s="367"/>
      <c r="AFX123" s="367"/>
      <c r="AFY123" s="367"/>
      <c r="AFZ123" s="367"/>
      <c r="AGA123" s="367"/>
      <c r="AGB123" s="367"/>
      <c r="AGC123" s="367"/>
      <c r="AGD123" s="367"/>
      <c r="AGE123" s="367"/>
      <c r="AGF123" s="367"/>
      <c r="AGG123" s="367"/>
      <c r="AGH123" s="367"/>
      <c r="AGI123" s="367"/>
      <c r="AGJ123" s="367"/>
      <c r="AGK123" s="367"/>
      <c r="AGL123" s="367"/>
      <c r="AGM123" s="367"/>
      <c r="AGN123" s="367"/>
      <c r="AGO123" s="367"/>
      <c r="AGP123" s="367"/>
      <c r="AGQ123" s="367"/>
      <c r="AGR123" s="367"/>
      <c r="AGS123" s="367"/>
      <c r="AGT123" s="367"/>
      <c r="AGU123" s="367"/>
      <c r="AGV123" s="367"/>
      <c r="AGW123" s="367"/>
      <c r="AGX123" s="367"/>
      <c r="AGY123" s="367"/>
      <c r="AGZ123" s="367"/>
      <c r="AHA123" s="367"/>
      <c r="AHB123" s="367"/>
      <c r="AHC123" s="367"/>
      <c r="AHD123" s="367"/>
      <c r="AHE123" s="367"/>
      <c r="AHF123" s="367"/>
      <c r="AHG123" s="367"/>
      <c r="AHH123" s="367"/>
      <c r="AHI123" s="367"/>
      <c r="AHJ123" s="367"/>
      <c r="AHK123" s="367"/>
      <c r="AHL123" s="367"/>
      <c r="AHM123" s="367"/>
      <c r="AHN123" s="367"/>
      <c r="AHO123" s="367"/>
      <c r="AHP123" s="367"/>
      <c r="AHQ123" s="367"/>
      <c r="AHR123" s="367"/>
      <c r="AHS123" s="367"/>
      <c r="AHT123" s="367"/>
      <c r="AHU123" s="367"/>
      <c r="AHV123" s="367"/>
      <c r="AHW123" s="367"/>
      <c r="AHX123" s="367"/>
      <c r="AHY123" s="367"/>
      <c r="AHZ123" s="367"/>
      <c r="AIA123" s="367"/>
      <c r="AIB123" s="367"/>
      <c r="AIC123" s="367"/>
      <c r="AID123" s="367"/>
      <c r="AIE123" s="367"/>
      <c r="AIF123" s="367"/>
      <c r="AIG123" s="367"/>
      <c r="AIH123" s="367"/>
      <c r="AII123" s="367"/>
      <c r="AIJ123" s="367"/>
      <c r="AIK123" s="367"/>
      <c r="AIL123" s="367"/>
      <c r="AIM123" s="367"/>
      <c r="AIN123" s="367"/>
      <c r="AIO123" s="367"/>
      <c r="AIP123" s="367"/>
      <c r="AIQ123" s="367"/>
      <c r="AIR123" s="367"/>
      <c r="AIS123" s="367"/>
      <c r="AIT123" s="367"/>
      <c r="AIU123" s="367"/>
      <c r="AIV123" s="367"/>
      <c r="AIW123" s="367"/>
      <c r="AIX123" s="367"/>
      <c r="AIY123" s="367"/>
      <c r="AIZ123" s="367"/>
      <c r="AJA123" s="367"/>
      <c r="AJB123" s="367"/>
      <c r="AJC123" s="367"/>
      <c r="AJD123" s="367"/>
      <c r="AJE123" s="367"/>
      <c r="AJF123" s="367"/>
      <c r="AJG123" s="367"/>
      <c r="AJH123" s="367"/>
      <c r="AJI123" s="367"/>
      <c r="AJJ123" s="367"/>
      <c r="AJK123" s="367"/>
      <c r="AJL123" s="367"/>
      <c r="AJM123" s="367"/>
      <c r="AJN123" s="367"/>
      <c r="AJO123" s="367"/>
      <c r="AJP123" s="367"/>
      <c r="AJQ123" s="367"/>
      <c r="AJR123" s="367"/>
      <c r="AJS123" s="367"/>
      <c r="AJT123" s="367"/>
      <c r="AJU123" s="367"/>
      <c r="AJV123" s="367"/>
      <c r="AJW123" s="367"/>
      <c r="AJX123" s="367"/>
      <c r="AJY123" s="367"/>
      <c r="AJZ123" s="367"/>
      <c r="AKA123" s="367"/>
      <c r="AKB123" s="367"/>
      <c r="AKC123" s="367"/>
      <c r="AKD123" s="367"/>
      <c r="AKE123" s="367"/>
      <c r="AKF123" s="367"/>
      <c r="AKG123" s="367"/>
      <c r="AKH123" s="367"/>
      <c r="AKI123" s="367"/>
      <c r="AKJ123" s="367"/>
      <c r="AKK123" s="367"/>
      <c r="AKL123" s="367"/>
      <c r="AKM123" s="367"/>
      <c r="AKN123" s="367"/>
      <c r="AKO123" s="367"/>
      <c r="AKP123" s="367"/>
      <c r="AKQ123" s="367"/>
      <c r="AKR123" s="367"/>
      <c r="AKS123" s="367"/>
      <c r="AKT123" s="367"/>
      <c r="AKU123" s="367"/>
      <c r="AKV123" s="367"/>
      <c r="AKW123" s="367"/>
      <c r="AKX123" s="367"/>
      <c r="AKY123" s="367"/>
      <c r="AKZ123" s="367"/>
      <c r="ALA123" s="367"/>
      <c r="ALB123" s="367"/>
      <c r="ALC123" s="367"/>
      <c r="ALD123" s="367"/>
      <c r="ALE123" s="367"/>
      <c r="ALF123" s="367"/>
      <c r="ALG123" s="367"/>
      <c r="ALH123" s="367"/>
      <c r="ALI123" s="367"/>
      <c r="ALJ123" s="367"/>
      <c r="ALK123" s="367"/>
      <c r="ALL123" s="367"/>
      <c r="ALM123" s="367"/>
      <c r="ALN123" s="367"/>
      <c r="ALO123" s="367"/>
      <c r="ALP123" s="367"/>
      <c r="ALQ123" s="367"/>
      <c r="ALR123" s="367"/>
      <c r="ALS123" s="367"/>
      <c r="ALT123" s="367"/>
      <c r="ALU123" s="367"/>
      <c r="ALV123" s="367"/>
      <c r="ALW123" s="367"/>
      <c r="ALX123" s="367"/>
      <c r="ALY123" s="367"/>
      <c r="ALZ123" s="367"/>
      <c r="AMA123" s="367"/>
      <c r="AMB123" s="367"/>
      <c r="AMC123" s="367"/>
      <c r="AMD123" s="367"/>
      <c r="AME123" s="367"/>
      <c r="AMF123" s="367"/>
      <c r="AMG123" s="367"/>
      <c r="AMH123" s="367"/>
      <c r="AMI123" s="367"/>
      <c r="AMJ123" s="367"/>
      <c r="AMK123" s="367"/>
      <c r="AML123" s="367"/>
      <c r="AMM123" s="367"/>
      <c r="AMN123" s="367"/>
      <c r="AMO123" s="367"/>
      <c r="AMP123" s="367"/>
      <c r="AMQ123" s="367"/>
      <c r="AMR123" s="367"/>
      <c r="AMS123" s="367"/>
      <c r="AMT123" s="367"/>
      <c r="AMU123" s="367"/>
      <c r="AMV123" s="367"/>
      <c r="AMW123" s="367"/>
      <c r="AMX123" s="367"/>
      <c r="AMY123" s="367"/>
      <c r="AMZ123" s="367"/>
      <c r="ANA123" s="367"/>
      <c r="ANB123" s="367"/>
      <c r="ANC123" s="367"/>
      <c r="AND123" s="367"/>
      <c r="ANE123" s="367"/>
      <c r="ANF123" s="367"/>
      <c r="ANG123" s="367"/>
      <c r="ANH123" s="367"/>
      <c r="ANI123" s="367"/>
      <c r="ANJ123" s="367"/>
      <c r="ANK123" s="367"/>
      <c r="ANL123" s="367"/>
      <c r="ANM123" s="367"/>
      <c r="ANN123" s="367"/>
      <c r="ANO123" s="367"/>
      <c r="ANP123" s="367"/>
      <c r="ANQ123" s="367"/>
      <c r="ANR123" s="367"/>
      <c r="ANS123" s="367"/>
      <c r="ANT123" s="367"/>
      <c r="ANU123" s="367"/>
      <c r="ANV123" s="367"/>
      <c r="ANW123" s="367"/>
      <c r="ANX123" s="367"/>
      <c r="ANY123" s="367"/>
      <c r="ANZ123" s="367"/>
      <c r="AOA123" s="367"/>
      <c r="AOB123" s="367"/>
      <c r="AOC123" s="367"/>
      <c r="AOD123" s="367"/>
      <c r="AOE123" s="367"/>
      <c r="AOF123" s="367"/>
      <c r="AOG123" s="367"/>
      <c r="AOH123" s="367"/>
      <c r="AOI123" s="367"/>
      <c r="AOJ123" s="367"/>
      <c r="AOK123" s="367"/>
      <c r="AOL123" s="367"/>
      <c r="AOM123" s="367"/>
      <c r="AON123" s="367"/>
      <c r="AOO123" s="367"/>
      <c r="AOP123" s="367"/>
      <c r="AOQ123" s="367"/>
      <c r="AOR123" s="367"/>
      <c r="AOS123" s="367"/>
      <c r="AOT123" s="367"/>
      <c r="AOU123" s="367"/>
      <c r="AOV123" s="367"/>
      <c r="AOW123" s="367"/>
      <c r="AOX123" s="367"/>
      <c r="AOY123" s="367"/>
      <c r="AOZ123" s="367"/>
      <c r="APA123" s="367"/>
      <c r="APB123" s="367"/>
      <c r="APC123" s="367"/>
      <c r="APD123" s="367"/>
      <c r="APE123" s="367"/>
      <c r="APF123" s="367"/>
      <c r="APG123" s="367"/>
      <c r="APH123" s="367"/>
      <c r="API123" s="367"/>
      <c r="APJ123" s="367"/>
      <c r="APK123" s="367"/>
      <c r="APL123" s="367"/>
      <c r="APM123" s="367"/>
      <c r="APN123" s="367"/>
      <c r="APO123" s="367"/>
      <c r="APP123" s="367"/>
      <c r="APQ123" s="367"/>
      <c r="APR123" s="367"/>
      <c r="APS123" s="367"/>
      <c r="APT123" s="367"/>
      <c r="APU123" s="367"/>
      <c r="APV123" s="367"/>
      <c r="APW123" s="367"/>
      <c r="APX123" s="367"/>
      <c r="APY123" s="367"/>
      <c r="APZ123" s="367"/>
      <c r="AQA123" s="367"/>
      <c r="AQB123" s="367"/>
      <c r="AQC123" s="367"/>
      <c r="AQD123" s="367"/>
      <c r="AQE123" s="367"/>
      <c r="AQF123" s="367"/>
      <c r="AQG123" s="367"/>
      <c r="AQH123" s="367"/>
      <c r="AQI123" s="367"/>
      <c r="AQJ123" s="367"/>
      <c r="AQK123" s="367"/>
      <c r="AQL123" s="367"/>
      <c r="AQM123" s="367"/>
      <c r="AQN123" s="367"/>
      <c r="AQO123" s="367"/>
      <c r="AQP123" s="367"/>
      <c r="AQQ123" s="367"/>
      <c r="AQR123" s="367"/>
      <c r="AQS123" s="367"/>
      <c r="AQT123" s="367"/>
      <c r="AQU123" s="367"/>
      <c r="AQV123" s="367"/>
      <c r="AQW123" s="367"/>
      <c r="AQX123" s="367"/>
      <c r="AQY123" s="367"/>
      <c r="AQZ123" s="367"/>
      <c r="ARA123" s="367"/>
      <c r="ARB123" s="367"/>
      <c r="ARC123" s="367"/>
      <c r="ARD123" s="367"/>
      <c r="ARE123" s="367"/>
      <c r="ARF123" s="367"/>
      <c r="ARG123" s="367"/>
      <c r="ARH123" s="367"/>
      <c r="ARI123" s="367"/>
      <c r="ARJ123" s="367"/>
      <c r="ARK123" s="367"/>
      <c r="ARL123" s="367"/>
      <c r="ARM123" s="367"/>
      <c r="ARN123" s="367"/>
      <c r="ARO123" s="367"/>
      <c r="ARP123" s="367"/>
      <c r="ARQ123" s="367"/>
      <c r="ARR123" s="367"/>
      <c r="ARS123" s="367"/>
      <c r="ART123" s="367"/>
      <c r="ARU123" s="367"/>
      <c r="ARV123" s="367"/>
      <c r="ARW123" s="367"/>
      <c r="ARX123" s="367"/>
      <c r="ARY123" s="367"/>
      <c r="ARZ123" s="367"/>
      <c r="ASA123" s="367"/>
      <c r="ASB123" s="367"/>
      <c r="ASC123" s="367"/>
      <c r="ASD123" s="367"/>
      <c r="ASE123" s="367"/>
      <c r="ASF123" s="367"/>
      <c r="ASG123" s="367"/>
      <c r="ASH123" s="367"/>
      <c r="ASI123" s="367"/>
      <c r="ASJ123" s="367"/>
      <c r="ASK123" s="367"/>
      <c r="ASL123" s="367"/>
      <c r="ASM123" s="367"/>
      <c r="ASN123" s="367"/>
      <c r="ASO123" s="367"/>
      <c r="ASP123" s="367"/>
      <c r="ASQ123" s="367"/>
      <c r="ASR123" s="367"/>
      <c r="ASS123" s="367"/>
      <c r="AST123" s="367"/>
      <c r="ASU123" s="367"/>
      <c r="ASV123" s="367"/>
      <c r="ASW123" s="367"/>
      <c r="ASX123" s="367"/>
      <c r="ASY123" s="367"/>
      <c r="ASZ123" s="367"/>
      <c r="ATA123" s="367"/>
      <c r="ATB123" s="367"/>
      <c r="ATC123" s="367"/>
      <c r="ATD123" s="367"/>
    </row>
    <row r="124" spans="1:1200">
      <c r="A124" s="361">
        <v>10</v>
      </c>
      <c r="B124" s="361">
        <v>1</v>
      </c>
      <c r="C124" s="362" t="s">
        <v>1570</v>
      </c>
      <c r="D124" s="361">
        <v>1995</v>
      </c>
      <c r="E124" s="362" t="s">
        <v>1485</v>
      </c>
      <c r="F124" s="362" t="s">
        <v>1049</v>
      </c>
      <c r="G124" s="362"/>
      <c r="H124" s="362"/>
      <c r="I124" s="362"/>
      <c r="J124" s="362"/>
      <c r="K124" s="362" t="s">
        <v>1569</v>
      </c>
    </row>
    <row r="125" spans="1:1200">
      <c r="A125" s="361">
        <v>10</v>
      </c>
      <c r="B125" s="361">
        <v>2</v>
      </c>
      <c r="C125" s="362" t="s">
        <v>1337</v>
      </c>
      <c r="D125" s="361">
        <v>1998</v>
      </c>
      <c r="E125" s="362" t="s">
        <v>1324</v>
      </c>
      <c r="F125" s="362" t="s">
        <v>1049</v>
      </c>
      <c r="G125" s="362"/>
      <c r="H125" s="362"/>
      <c r="I125" s="362"/>
      <c r="J125" s="362"/>
      <c r="K125" s="362" t="s">
        <v>1569</v>
      </c>
    </row>
    <row r="126" spans="1:1200">
      <c r="A126" s="361">
        <v>10</v>
      </c>
      <c r="B126" s="361">
        <v>3</v>
      </c>
      <c r="C126" s="362" t="s">
        <v>1571</v>
      </c>
      <c r="D126" s="361">
        <v>2000</v>
      </c>
      <c r="E126" s="362" t="s">
        <v>1461</v>
      </c>
      <c r="F126" s="362" t="s">
        <v>1331</v>
      </c>
      <c r="G126" s="362"/>
      <c r="H126" s="362"/>
      <c r="I126" s="362"/>
      <c r="J126" s="362"/>
      <c r="K126" s="362" t="s">
        <v>1569</v>
      </c>
    </row>
    <row r="127" spans="1:1200">
      <c r="A127" s="361">
        <v>10</v>
      </c>
      <c r="B127" s="361">
        <v>4</v>
      </c>
      <c r="C127" s="362" t="s">
        <v>1572</v>
      </c>
      <c r="D127" s="361">
        <v>2001</v>
      </c>
      <c r="E127" s="362" t="s">
        <v>1510</v>
      </c>
      <c r="F127" s="362" t="s">
        <v>1049</v>
      </c>
      <c r="G127" s="362"/>
      <c r="H127" s="362"/>
      <c r="I127" s="362"/>
      <c r="J127" s="362"/>
      <c r="K127" s="362" t="s">
        <v>1569</v>
      </c>
    </row>
    <row r="128" spans="1:1200">
      <c r="A128" s="361">
        <v>10</v>
      </c>
      <c r="B128" s="361">
        <v>5</v>
      </c>
      <c r="C128" s="362" t="s">
        <v>1608</v>
      </c>
      <c r="D128" s="361">
        <v>2000</v>
      </c>
      <c r="E128" s="362" t="s">
        <v>1466</v>
      </c>
      <c r="F128" s="362" t="s">
        <v>1049</v>
      </c>
      <c r="G128" s="362"/>
      <c r="H128" s="362"/>
      <c r="I128" s="362"/>
      <c r="J128" s="362"/>
      <c r="K128" s="362" t="s">
        <v>1569</v>
      </c>
    </row>
    <row r="129" spans="1:11">
      <c r="A129" s="361">
        <v>10</v>
      </c>
      <c r="B129" s="361">
        <v>7</v>
      </c>
      <c r="C129" s="362" t="s">
        <v>1568</v>
      </c>
      <c r="D129" s="361">
        <v>2001</v>
      </c>
      <c r="E129" s="362" t="s">
        <v>1534</v>
      </c>
      <c r="F129" s="362" t="s">
        <v>1049</v>
      </c>
      <c r="G129" s="362"/>
      <c r="H129" s="362"/>
      <c r="I129" s="362"/>
      <c r="J129" s="362"/>
      <c r="K129" s="362" t="s">
        <v>1569</v>
      </c>
    </row>
    <row r="130" spans="1:11">
      <c r="A130" s="361">
        <v>10</v>
      </c>
      <c r="B130" s="361">
        <v>8</v>
      </c>
      <c r="C130" s="362" t="s">
        <v>1270</v>
      </c>
      <c r="D130" s="361">
        <v>1993</v>
      </c>
      <c r="E130" s="362" t="s">
        <v>14</v>
      </c>
      <c r="F130" s="362" t="s">
        <v>1049</v>
      </c>
      <c r="G130" s="362"/>
      <c r="H130" s="362"/>
      <c r="I130" s="362"/>
      <c r="J130" s="362"/>
      <c r="K130" s="362" t="s">
        <v>1569</v>
      </c>
    </row>
    <row r="131" spans="1:11">
      <c r="A131" s="361">
        <v>10</v>
      </c>
      <c r="B131" s="361">
        <v>9</v>
      </c>
      <c r="C131" s="362" t="s">
        <v>1336</v>
      </c>
      <c r="D131" s="361">
        <v>1993</v>
      </c>
      <c r="E131" s="362" t="s">
        <v>1485</v>
      </c>
      <c r="F131" s="362" t="s">
        <v>1049</v>
      </c>
      <c r="G131" s="362"/>
      <c r="H131" s="362"/>
      <c r="I131" s="362"/>
      <c r="J131" s="362"/>
      <c r="K131" s="362" t="s">
        <v>1569</v>
      </c>
    </row>
    <row r="132" spans="1:11">
      <c r="A132" s="361">
        <v>10</v>
      </c>
      <c r="B132" s="361">
        <v>10</v>
      </c>
      <c r="C132" s="362" t="s">
        <v>1444</v>
      </c>
      <c r="D132" s="361">
        <v>2001</v>
      </c>
      <c r="E132" s="362" t="s">
        <v>1324</v>
      </c>
      <c r="F132" s="362" t="s">
        <v>1049</v>
      </c>
      <c r="G132" s="362"/>
      <c r="H132" s="362"/>
      <c r="I132" s="362"/>
      <c r="J132" s="362"/>
      <c r="K132" s="362" t="s">
        <v>1569</v>
      </c>
    </row>
    <row r="133" spans="1:11">
      <c r="A133" s="361"/>
      <c r="B133" s="361"/>
      <c r="C133" s="362"/>
      <c r="D133" s="361"/>
      <c r="E133" s="362"/>
      <c r="F133" s="362"/>
      <c r="G133" s="362"/>
      <c r="H133" s="362"/>
      <c r="I133" s="362"/>
      <c r="J133" s="362"/>
      <c r="K133" s="362"/>
    </row>
  </sheetData>
  <autoFilter ref="A1:K133"/>
  <sortState ref="B124:K132">
    <sortCondition ref="B124:B132"/>
  </sortState>
  <phoneticPr fontId="13" type="noConversion"/>
  <printOptions gridLines="1"/>
  <pageMargins left="0.39370078740157483" right="0.39370078740157483" top="0.98425196850393704" bottom="0.39370078740157483" header="0.51181102362204722" footer="0.51181102362204722"/>
  <pageSetup paperSize="9" scale="120" orientation="portrait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>
      <selection activeCell="A15" sqref="A15:XFD15"/>
    </sheetView>
  </sheetViews>
  <sheetFormatPr defaultRowHeight="12.75"/>
  <cols>
    <col min="1" max="1" width="10.7109375" customWidth="1"/>
    <col min="2" max="2" width="25.85546875" bestFit="1" customWidth="1"/>
    <col min="3" max="3" width="9" customWidth="1"/>
    <col min="4" max="4" width="42.42578125" bestFit="1" customWidth="1"/>
    <col min="5" max="5" width="7.42578125" style="284" customWidth="1"/>
    <col min="6" max="13" width="10.7109375" style="31" customWidth="1"/>
    <col min="14" max="16" width="10.7109375" customWidth="1"/>
  </cols>
  <sheetData>
    <row r="1" spans="1:21" ht="22.5">
      <c r="A1" s="1" t="s">
        <v>1052</v>
      </c>
      <c r="C1" s="4"/>
      <c r="D1" s="441" t="s">
        <v>1574</v>
      </c>
      <c r="E1" s="441"/>
      <c r="F1" s="441"/>
      <c r="G1" s="441"/>
      <c r="H1" s="441"/>
      <c r="I1" s="441"/>
      <c r="J1" s="441"/>
      <c r="K1" s="441"/>
      <c r="M1" s="115"/>
      <c r="P1" s="116" t="s">
        <v>1575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82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7" t="s">
        <v>1588</v>
      </c>
      <c r="B3" s="147"/>
      <c r="C3" s="147"/>
      <c r="D3" s="147"/>
      <c r="E3" s="283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71" t="s">
        <v>0</v>
      </c>
      <c r="B4" s="453" t="s">
        <v>1</v>
      </c>
      <c r="C4" s="453" t="s">
        <v>2</v>
      </c>
      <c r="D4" s="449" t="s">
        <v>3</v>
      </c>
      <c r="E4" s="462" t="s">
        <v>4</v>
      </c>
      <c r="F4" s="464" t="s">
        <v>1580</v>
      </c>
      <c r="G4" s="465"/>
      <c r="H4" s="465"/>
      <c r="I4" s="466"/>
      <c r="J4" s="464" t="str">
        <f>Kat8S2</f>
        <v>sestava s libovolným náčiním</v>
      </c>
      <c r="K4" s="465"/>
      <c r="L4" s="465"/>
      <c r="M4" s="465"/>
      <c r="N4" s="466"/>
      <c r="O4" s="467" t="s">
        <v>13</v>
      </c>
      <c r="P4" s="469" t="s">
        <v>1053</v>
      </c>
    </row>
    <row r="5" spans="1:21" ht="16.5" thickBot="1">
      <c r="A5" s="472">
        <v>0</v>
      </c>
      <c r="B5" s="473">
        <v>0</v>
      </c>
      <c r="C5" s="473">
        <v>0</v>
      </c>
      <c r="D5" s="474">
        <v>0</v>
      </c>
      <c r="E5" s="463"/>
      <c r="F5" s="205" t="s">
        <v>8</v>
      </c>
      <c r="G5" s="148" t="s">
        <v>11</v>
      </c>
      <c r="H5" s="148" t="s">
        <v>5</v>
      </c>
      <c r="I5" s="149" t="s">
        <v>6</v>
      </c>
      <c r="J5" s="134" t="s">
        <v>1050</v>
      </c>
      <c r="K5" s="148" t="s">
        <v>8</v>
      </c>
      <c r="L5" s="148" t="s">
        <v>11</v>
      </c>
      <c r="M5" s="148" t="s">
        <v>5</v>
      </c>
      <c r="N5" s="149" t="s">
        <v>6</v>
      </c>
      <c r="O5" s="468">
        <v>0</v>
      </c>
      <c r="P5" s="470">
        <v>0</v>
      </c>
    </row>
    <row r="6" spans="1:21" ht="32.1" customHeight="1" thickTop="1">
      <c r="A6" s="150">
        <f>Seznam!B90</f>
        <v>1</v>
      </c>
      <c r="B6" s="151" t="str">
        <f>Seznam!C90</f>
        <v>Výrostková Kateřina</v>
      </c>
      <c r="C6" s="120">
        <f>Seznam!D90</f>
        <v>2005</v>
      </c>
      <c r="D6" s="152" t="str">
        <f>Seznam!E90</f>
        <v>SK Jihlava</v>
      </c>
      <c r="E6" s="285" t="str">
        <f>Seznam!F90</f>
        <v>CZE</v>
      </c>
      <c r="F6" s="200"/>
      <c r="G6" s="153"/>
      <c r="H6" s="153"/>
      <c r="I6" s="154"/>
      <c r="J6" s="155"/>
      <c r="K6" s="153"/>
      <c r="L6" s="153"/>
      <c r="M6" s="153"/>
      <c r="N6" s="154"/>
      <c r="O6" s="156"/>
      <c r="P6" s="157"/>
    </row>
    <row r="7" spans="1:21" ht="32.1" customHeight="1">
      <c r="A7" s="135">
        <f>Seznam!B91</f>
        <v>2</v>
      </c>
      <c r="B7" s="136" t="str">
        <f>Seznam!C91</f>
        <v>Divišová Adriana</v>
      </c>
      <c r="C7" s="125">
        <f>Seznam!D91</f>
        <v>2006</v>
      </c>
      <c r="D7" s="137" t="str">
        <f>Seznam!E91</f>
        <v>RGC Karlovy Vary</v>
      </c>
      <c r="E7" s="286" t="str">
        <f>Seznam!F91</f>
        <v>CZE</v>
      </c>
      <c r="F7" s="201"/>
      <c r="G7" s="138"/>
      <c r="H7" s="138"/>
      <c r="I7" s="139"/>
      <c r="J7" s="158" t="s">
        <v>1256</v>
      </c>
      <c r="K7" s="138"/>
      <c r="L7" s="138"/>
      <c r="M7" s="138"/>
      <c r="N7" s="139"/>
      <c r="O7" s="159"/>
      <c r="P7" s="140"/>
    </row>
    <row r="8" spans="1:21" ht="32.1" customHeight="1">
      <c r="A8" s="135">
        <f>Seznam!B92</f>
        <v>3</v>
      </c>
      <c r="B8" s="136" t="str">
        <f>Seznam!C92</f>
        <v>Svancerová Vanda</v>
      </c>
      <c r="C8" s="125">
        <f>Seznam!D92</f>
        <v>2006</v>
      </c>
      <c r="D8" s="137" t="str">
        <f>Seznam!E92</f>
        <v>Sportunion Raruris</v>
      </c>
      <c r="E8" s="286" t="str">
        <f>Seznam!F92</f>
        <v>AUT</v>
      </c>
      <c r="F8" s="201"/>
      <c r="G8" s="138"/>
      <c r="H8" s="138"/>
      <c r="I8" s="139"/>
      <c r="J8" s="158"/>
      <c r="K8" s="138"/>
      <c r="L8" s="138"/>
      <c r="M8" s="138"/>
      <c r="N8" s="139"/>
      <c r="O8" s="159"/>
      <c r="P8" s="140"/>
    </row>
    <row r="9" spans="1:21" ht="32.1" customHeight="1">
      <c r="A9" s="135">
        <f>Seznam!B93</f>
        <v>4</v>
      </c>
      <c r="B9" s="136" t="str">
        <f>Seznam!C93</f>
        <v>Bouzková Barbora</v>
      </c>
      <c r="C9" s="125">
        <f>Seznam!D93</f>
        <v>2006</v>
      </c>
      <c r="D9" s="137" t="str">
        <f>Seznam!E93</f>
        <v>TJ. Sokol Plzeň IV</v>
      </c>
      <c r="E9" s="286" t="str">
        <f>Seznam!F93</f>
        <v>CZE</v>
      </c>
      <c r="F9" s="201"/>
      <c r="G9" s="138"/>
      <c r="H9" s="138"/>
      <c r="I9" s="139"/>
      <c r="J9" s="158"/>
      <c r="K9" s="138"/>
      <c r="L9" s="138"/>
      <c r="M9" s="138"/>
      <c r="N9" s="139"/>
      <c r="O9" s="159"/>
      <c r="P9" s="140"/>
    </row>
    <row r="10" spans="1:21" ht="32.1" customHeight="1">
      <c r="A10" s="183">
        <f>Seznam!B94</f>
        <v>5</v>
      </c>
      <c r="B10" s="184" t="str">
        <f>Seznam!C94</f>
        <v xml:space="preserve">Dvořáková Viktorie </v>
      </c>
      <c r="C10" s="126">
        <f>Seznam!D94</f>
        <v>2006</v>
      </c>
      <c r="D10" s="185" t="str">
        <f>Seznam!E94</f>
        <v>SK Trasko Vyškov</v>
      </c>
      <c r="E10" s="287" t="str">
        <f>Seznam!F94</f>
        <v>CZE</v>
      </c>
      <c r="F10" s="217"/>
      <c r="G10" s="186"/>
      <c r="H10" s="186"/>
      <c r="I10" s="187"/>
      <c r="J10" s="215"/>
      <c r="K10" s="186"/>
      <c r="L10" s="186"/>
      <c r="M10" s="186"/>
      <c r="N10" s="187"/>
      <c r="O10" s="216"/>
      <c r="P10" s="188"/>
    </row>
    <row r="11" spans="1:21" ht="32.1" customHeight="1">
      <c r="A11" s="183">
        <f>Seznam!B95</f>
        <v>7</v>
      </c>
      <c r="B11" s="184" t="str">
        <f>Seznam!C95</f>
        <v>Hlaváčiková Sabina</v>
      </c>
      <c r="C11" s="126">
        <f>Seznam!D95</f>
        <v>2005</v>
      </c>
      <c r="D11" s="185" t="str">
        <f>Seznam!E95</f>
        <v>SK Jihlava</v>
      </c>
      <c r="E11" s="287" t="str">
        <f>Seznam!F95</f>
        <v>CZE</v>
      </c>
      <c r="F11" s="217"/>
      <c r="G11" s="186"/>
      <c r="H11" s="186"/>
      <c r="I11" s="187"/>
      <c r="J11" s="215"/>
      <c r="K11" s="186"/>
      <c r="L11" s="186"/>
      <c r="M11" s="186"/>
      <c r="N11" s="187"/>
      <c r="O11" s="216"/>
      <c r="P11" s="188"/>
    </row>
    <row r="12" spans="1:21" ht="32.1" customHeight="1">
      <c r="A12" s="183" t="e">
        <f>Seznam!#REF!</f>
        <v>#REF!</v>
      </c>
      <c r="B12" s="184" t="e">
        <f>Seznam!#REF!</f>
        <v>#REF!</v>
      </c>
      <c r="C12" s="126" t="e">
        <f>Seznam!#REF!</f>
        <v>#REF!</v>
      </c>
      <c r="D12" s="185" t="e">
        <f>Seznam!#REF!</f>
        <v>#REF!</v>
      </c>
      <c r="E12" s="287" t="e">
        <f>Seznam!#REF!</f>
        <v>#REF!</v>
      </c>
      <c r="F12" s="217"/>
      <c r="G12" s="186"/>
      <c r="H12" s="186"/>
      <c r="I12" s="187"/>
      <c r="J12" s="215"/>
      <c r="K12" s="186"/>
      <c r="L12" s="186"/>
      <c r="M12" s="186"/>
      <c r="N12" s="187"/>
      <c r="O12" s="216"/>
      <c r="P12" s="188"/>
    </row>
    <row r="13" spans="1:21" ht="32.1" customHeight="1">
      <c r="A13" s="183">
        <f>Seznam!B96</f>
        <v>9</v>
      </c>
      <c r="B13" s="184" t="str">
        <f>Seznam!C96</f>
        <v>Bodolló Anna</v>
      </c>
      <c r="C13" s="126">
        <f>Seznam!D96</f>
        <v>2006</v>
      </c>
      <c r="D13" s="185" t="str">
        <f>Seznam!E96</f>
        <v>SK GymŠarm Plzeň</v>
      </c>
      <c r="E13" s="287" t="str">
        <f>Seznam!F96</f>
        <v>CZE</v>
      </c>
      <c r="F13" s="217"/>
      <c r="G13" s="186"/>
      <c r="H13" s="186"/>
      <c r="I13" s="187"/>
      <c r="J13" s="215"/>
      <c r="K13" s="186"/>
      <c r="L13" s="186"/>
      <c r="M13" s="186"/>
      <c r="N13" s="187"/>
      <c r="O13" s="216"/>
      <c r="P13" s="188"/>
    </row>
    <row r="14" spans="1:21" ht="32.1" customHeight="1">
      <c r="A14" s="183">
        <f>Seznam!B97</f>
        <v>10</v>
      </c>
      <c r="B14" s="184" t="str">
        <f>Seznam!C97</f>
        <v>Sommerbichler Lena</v>
      </c>
      <c r="C14" s="126">
        <f>Seznam!D97</f>
        <v>2005</v>
      </c>
      <c r="D14" s="185" t="str">
        <f>Seznam!E97</f>
        <v>Sportunion Raruris</v>
      </c>
      <c r="E14" s="287" t="str">
        <f>Seznam!F97</f>
        <v>AUT</v>
      </c>
      <c r="F14" s="217"/>
      <c r="G14" s="186"/>
      <c r="H14" s="186"/>
      <c r="I14" s="187"/>
      <c r="J14" s="215"/>
      <c r="K14" s="186"/>
      <c r="L14" s="186"/>
      <c r="M14" s="186"/>
      <c r="N14" s="187"/>
      <c r="O14" s="216"/>
      <c r="P14" s="188"/>
    </row>
    <row r="15" spans="1:21" ht="32.1" customHeight="1">
      <c r="A15" s="183" t="e">
        <f>Seznam!#REF!</f>
        <v>#REF!</v>
      </c>
      <c r="B15" s="184" t="e">
        <f>Seznam!#REF!</f>
        <v>#REF!</v>
      </c>
      <c r="C15" s="126" t="e">
        <f>Seznam!#REF!</f>
        <v>#REF!</v>
      </c>
      <c r="D15" s="185" t="e">
        <f>Seznam!#REF!</f>
        <v>#REF!</v>
      </c>
      <c r="E15" s="287" t="e">
        <f>Seznam!#REF!</f>
        <v>#REF!</v>
      </c>
      <c r="F15" s="217"/>
      <c r="G15" s="186"/>
      <c r="H15" s="186"/>
      <c r="I15" s="187"/>
      <c r="J15" s="215"/>
      <c r="K15" s="186"/>
      <c r="L15" s="186"/>
      <c r="M15" s="186"/>
      <c r="N15" s="187"/>
      <c r="O15" s="216"/>
      <c r="P15" s="188"/>
    </row>
    <row r="16" spans="1:21" ht="32.1" customHeight="1">
      <c r="A16" s="183">
        <f>Seznam!B98</f>
        <v>13</v>
      </c>
      <c r="B16" s="184" t="str">
        <f>Seznam!C98</f>
        <v xml:space="preserve">Schäfer Michelle </v>
      </c>
      <c r="C16" s="126">
        <f>Seznam!D98</f>
        <v>2005</v>
      </c>
      <c r="D16" s="185" t="str">
        <f>Seznam!E98</f>
        <v>SVNA Hamburg</v>
      </c>
      <c r="E16" s="287" t="str">
        <f>Seznam!F98</f>
        <v>DEU</v>
      </c>
      <c r="F16" s="217"/>
      <c r="G16" s="186"/>
      <c r="H16" s="186"/>
      <c r="I16" s="187"/>
      <c r="J16" s="215"/>
      <c r="K16" s="186"/>
      <c r="L16" s="186"/>
      <c r="M16" s="186"/>
      <c r="N16" s="187"/>
      <c r="O16" s="216"/>
      <c r="P16" s="188"/>
    </row>
    <row r="17" spans="1:16" ht="32.1" customHeight="1">
      <c r="A17" s="183">
        <f>Seznam!B99</f>
        <v>14</v>
      </c>
      <c r="B17" s="184" t="str">
        <f>Seznam!C99</f>
        <v xml:space="preserve">Kuncová Klára </v>
      </c>
      <c r="C17" s="126">
        <f>Seznam!D99</f>
        <v>2006</v>
      </c>
      <c r="D17" s="185" t="str">
        <f>Seznam!E99</f>
        <v>TJ. Sokol Plzeň IV</v>
      </c>
      <c r="E17" s="287" t="str">
        <f>Seznam!F99</f>
        <v>CZE</v>
      </c>
      <c r="F17" s="217"/>
      <c r="G17" s="186"/>
      <c r="H17" s="186"/>
      <c r="I17" s="187"/>
      <c r="J17" s="215"/>
      <c r="K17" s="186"/>
      <c r="L17" s="186"/>
      <c r="M17" s="186"/>
      <c r="N17" s="187"/>
      <c r="O17" s="216"/>
      <c r="P17" s="188"/>
    </row>
    <row r="18" spans="1:16" ht="32.1" customHeight="1">
      <c r="A18" s="183">
        <f>Seznam!B100</f>
        <v>15</v>
      </c>
      <c r="B18" s="184" t="str">
        <f>Seznam!C100</f>
        <v xml:space="preserve">Ullmanová Anna </v>
      </c>
      <c r="C18" s="126">
        <f>Seznam!D100</f>
        <v>2006</v>
      </c>
      <c r="D18" s="185" t="str">
        <f>Seznam!E100</f>
        <v>Slavia SK Rapid Plzeň</v>
      </c>
      <c r="E18" s="287" t="str">
        <f>Seznam!F100</f>
        <v>CZE</v>
      </c>
      <c r="F18" s="217"/>
      <c r="G18" s="186"/>
      <c r="H18" s="186"/>
      <c r="I18" s="187"/>
      <c r="J18" s="215"/>
      <c r="K18" s="186"/>
      <c r="L18" s="186"/>
      <c r="M18" s="186"/>
      <c r="N18" s="187"/>
      <c r="O18" s="216"/>
      <c r="P18" s="188"/>
    </row>
    <row r="19" spans="1:16" ht="32.1" customHeight="1">
      <c r="A19" s="183">
        <f>Seznam!B101</f>
        <v>16</v>
      </c>
      <c r="B19" s="184" t="str">
        <f>Seznam!C101</f>
        <v>Stöckl Lea</v>
      </c>
      <c r="C19" s="126">
        <f>Seznam!D101</f>
        <v>2005</v>
      </c>
      <c r="D19" s="185" t="str">
        <f>Seznam!E101</f>
        <v>Sportunion Raruris</v>
      </c>
      <c r="E19" s="287" t="str">
        <f>Seznam!F101</f>
        <v>AUT</v>
      </c>
      <c r="F19" s="217"/>
      <c r="G19" s="186"/>
      <c r="H19" s="186"/>
      <c r="I19" s="187"/>
      <c r="J19" s="215"/>
      <c r="K19" s="186"/>
      <c r="L19" s="186"/>
      <c r="M19" s="186"/>
      <c r="N19" s="187"/>
      <c r="O19" s="216"/>
      <c r="P19" s="188"/>
    </row>
    <row r="20" spans="1:16" ht="32.1" customHeight="1">
      <c r="A20" s="183">
        <f>Seznam!B102</f>
        <v>17</v>
      </c>
      <c r="B20" s="184" t="str">
        <f>Seznam!C102</f>
        <v xml:space="preserve">Zikmundová Anna </v>
      </c>
      <c r="C20" s="126">
        <f>Seznam!D102</f>
        <v>2005</v>
      </c>
      <c r="D20" s="185" t="str">
        <f>Seznam!E102</f>
        <v>TJ. Sokol Plzeň IV</v>
      </c>
      <c r="E20" s="287" t="str">
        <f>Seznam!F102</f>
        <v>CZE</v>
      </c>
      <c r="F20" s="217"/>
      <c r="G20" s="186"/>
      <c r="H20" s="186"/>
      <c r="I20" s="187"/>
      <c r="J20" s="215"/>
      <c r="K20" s="186"/>
      <c r="L20" s="186"/>
      <c r="M20" s="186"/>
      <c r="N20" s="187"/>
      <c r="O20" s="216"/>
      <c r="P20" s="188"/>
    </row>
    <row r="21" spans="1:16" ht="32.1" customHeight="1">
      <c r="A21" s="183">
        <f>Seznam!B103</f>
        <v>18</v>
      </c>
      <c r="B21" s="184" t="str">
        <f>Seznam!C103</f>
        <v>Brustmannová Adéla</v>
      </c>
      <c r="C21" s="126">
        <f>Seznam!D103</f>
        <v>2005</v>
      </c>
      <c r="D21" s="185" t="str">
        <f>Seznam!E103</f>
        <v xml:space="preserve">SK Triumf Praha </v>
      </c>
      <c r="E21" s="287" t="str">
        <f>Seznam!F103</f>
        <v>CZE</v>
      </c>
      <c r="F21" s="217"/>
      <c r="G21" s="186"/>
      <c r="H21" s="186"/>
      <c r="I21" s="187"/>
      <c r="J21" s="215"/>
      <c r="K21" s="186"/>
      <c r="L21" s="186"/>
      <c r="M21" s="186"/>
      <c r="N21" s="187"/>
      <c r="O21" s="216"/>
      <c r="P21" s="188"/>
    </row>
    <row r="22" spans="1:16" ht="32.1" customHeight="1">
      <c r="A22" s="183">
        <f>Seznam!B104</f>
        <v>19</v>
      </c>
      <c r="B22" s="184" t="str">
        <f>Seznam!C104</f>
        <v>Bendová Barbora</v>
      </c>
      <c r="C22" s="126">
        <f>Seznam!D104</f>
        <v>2006</v>
      </c>
      <c r="D22" s="185" t="str">
        <f>Seznam!E104</f>
        <v>GSK Tábor</v>
      </c>
      <c r="E22" s="287" t="str">
        <f>Seznam!F104</f>
        <v>CZE</v>
      </c>
      <c r="F22" s="217"/>
      <c r="G22" s="186"/>
      <c r="H22" s="186"/>
      <c r="I22" s="187"/>
      <c r="J22" s="215"/>
      <c r="K22" s="186"/>
      <c r="L22" s="186"/>
      <c r="M22" s="186"/>
      <c r="N22" s="187"/>
      <c r="O22" s="216"/>
      <c r="P22" s="188"/>
    </row>
    <row r="23" spans="1:16" ht="32.1" customHeight="1">
      <c r="A23" s="183">
        <f>Seznam!B105</f>
        <v>20</v>
      </c>
      <c r="B23" s="184" t="str">
        <f>Seznam!C105</f>
        <v>Machalová Eliška</v>
      </c>
      <c r="C23" s="126">
        <f>Seznam!D105</f>
        <v>2006</v>
      </c>
      <c r="D23" s="185" t="str">
        <f>Seznam!E105</f>
        <v>RG Proactive Milevsko</v>
      </c>
      <c r="E23" s="287" t="str">
        <f>Seznam!F105</f>
        <v>CZE</v>
      </c>
      <c r="F23" s="217"/>
      <c r="G23" s="186"/>
      <c r="H23" s="186"/>
      <c r="I23" s="187"/>
      <c r="J23" s="215"/>
      <c r="K23" s="186"/>
      <c r="L23" s="186"/>
      <c r="M23" s="186"/>
      <c r="N23" s="187"/>
      <c r="O23" s="216"/>
      <c r="P23" s="188"/>
    </row>
    <row r="24" spans="1:16" ht="32.1" customHeight="1">
      <c r="A24" s="183">
        <f>Seznam!B106</f>
        <v>21</v>
      </c>
      <c r="B24" s="184" t="str">
        <f>Seznam!C106</f>
        <v xml:space="preserve">Battel Alica </v>
      </c>
      <c r="C24" s="126">
        <f>Seznam!D106</f>
        <v>2006</v>
      </c>
      <c r="D24" s="185" t="str">
        <f>Seznam!E106</f>
        <v>Sportunion Raruris</v>
      </c>
      <c r="E24" s="287" t="str">
        <f>Seznam!F106</f>
        <v>AUT</v>
      </c>
      <c r="F24" s="217"/>
      <c r="G24" s="186"/>
      <c r="H24" s="186"/>
      <c r="I24" s="187"/>
      <c r="J24" s="215"/>
      <c r="K24" s="186"/>
      <c r="L24" s="186"/>
      <c r="M24" s="186"/>
      <c r="N24" s="187"/>
      <c r="O24" s="216"/>
      <c r="P24" s="188"/>
    </row>
    <row r="25" spans="1:16" ht="32.1" customHeight="1" thickBot="1">
      <c r="A25" s="141" t="e">
        <f>Seznam!#REF!</f>
        <v>#REF!</v>
      </c>
      <c r="B25" s="142" t="e">
        <f>Seznam!#REF!</f>
        <v>#REF!</v>
      </c>
      <c r="C25" s="127" t="e">
        <f>Seznam!#REF!</f>
        <v>#REF!</v>
      </c>
      <c r="D25" s="143" t="e">
        <f>Seznam!#REF!</f>
        <v>#REF!</v>
      </c>
      <c r="E25" s="288" t="e">
        <f>Seznam!#REF!</f>
        <v>#REF!</v>
      </c>
      <c r="F25" s="202"/>
      <c r="G25" s="144"/>
      <c r="H25" s="144"/>
      <c r="I25" s="145"/>
      <c r="J25" s="160"/>
      <c r="K25" s="144"/>
      <c r="L25" s="144"/>
      <c r="M25" s="144"/>
      <c r="N25" s="145"/>
      <c r="O25" s="161"/>
      <c r="P25" s="146"/>
    </row>
    <row r="26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topLeftCell="A22" workbookViewId="0">
      <selection activeCell="A26" sqref="A26:XFD26"/>
    </sheetView>
  </sheetViews>
  <sheetFormatPr defaultRowHeight="12.75"/>
  <cols>
    <col min="1" max="1" width="11.7109375" customWidth="1"/>
    <col min="2" max="2" width="25.42578125" customWidth="1"/>
    <col min="3" max="3" width="9.85546875" customWidth="1"/>
    <col min="4" max="4" width="26.42578125" customWidth="1"/>
    <col min="16" max="16" width="12.5703125" customWidth="1"/>
  </cols>
  <sheetData>
    <row r="1" spans="1:16" ht="22.5">
      <c r="A1" s="1" t="s">
        <v>1052</v>
      </c>
      <c r="C1" s="4"/>
      <c r="D1" s="441" t="s">
        <v>1574</v>
      </c>
      <c r="E1" s="441"/>
      <c r="F1" s="441"/>
      <c r="G1" s="441"/>
      <c r="H1" s="441"/>
      <c r="I1" s="441"/>
      <c r="J1" s="441"/>
      <c r="K1" s="441"/>
      <c r="L1" s="31"/>
      <c r="M1" s="115"/>
      <c r="P1" s="116" t="s">
        <v>1575</v>
      </c>
    </row>
    <row r="2" spans="1:16" ht="23.25">
      <c r="A2" s="1"/>
      <c r="C2" s="4"/>
      <c r="D2" s="1"/>
      <c r="E2" s="282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</row>
    <row r="3" spans="1:16" ht="24" thickBot="1">
      <c r="A3" s="147" t="s">
        <v>1589</v>
      </c>
      <c r="B3" s="147"/>
      <c r="C3" s="147"/>
      <c r="D3" s="147"/>
      <c r="E3" s="283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16" ht="16.5" thickTop="1">
      <c r="A4" s="471" t="s">
        <v>0</v>
      </c>
      <c r="B4" s="453" t="s">
        <v>1</v>
      </c>
      <c r="C4" s="453" t="s">
        <v>2</v>
      </c>
      <c r="D4" s="449" t="s">
        <v>3</v>
      </c>
      <c r="E4" s="462" t="s">
        <v>4</v>
      </c>
      <c r="F4" s="464" t="s">
        <v>1590</v>
      </c>
      <c r="G4" s="465"/>
      <c r="H4" s="465"/>
      <c r="I4" s="466"/>
      <c r="J4" s="464" t="str">
        <f>Kat8S2</f>
        <v>sestava s libovolným náčiním</v>
      </c>
      <c r="K4" s="465"/>
      <c r="L4" s="465"/>
      <c r="M4" s="465"/>
      <c r="N4" s="466"/>
      <c r="O4" s="467" t="s">
        <v>13</v>
      </c>
      <c r="P4" s="469" t="s">
        <v>1053</v>
      </c>
    </row>
    <row r="5" spans="1:16" ht="16.5" thickBot="1">
      <c r="A5" s="472">
        <v>0</v>
      </c>
      <c r="B5" s="473">
        <v>0</v>
      </c>
      <c r="C5" s="473">
        <v>0</v>
      </c>
      <c r="D5" s="474">
        <v>0</v>
      </c>
      <c r="E5" s="463"/>
      <c r="F5" s="205" t="s">
        <v>8</v>
      </c>
      <c r="G5" s="148" t="s">
        <v>11</v>
      </c>
      <c r="H5" s="148" t="s">
        <v>5</v>
      </c>
      <c r="I5" s="149" t="s">
        <v>6</v>
      </c>
      <c r="J5" s="134" t="s">
        <v>1050</v>
      </c>
      <c r="K5" s="148" t="s">
        <v>8</v>
      </c>
      <c r="L5" s="148" t="s">
        <v>11</v>
      </c>
      <c r="M5" s="148" t="s">
        <v>5</v>
      </c>
      <c r="N5" s="149" t="s">
        <v>6</v>
      </c>
      <c r="O5" s="468">
        <v>0</v>
      </c>
      <c r="P5" s="470">
        <v>0</v>
      </c>
    </row>
    <row r="6" spans="1:16" ht="31.5" customHeight="1" thickTop="1">
      <c r="A6" s="150">
        <f>Seznam!B107</f>
        <v>1</v>
      </c>
      <c r="B6" s="151" t="str">
        <f>Seznam!C107</f>
        <v xml:space="preserve">Zemanová Lucie </v>
      </c>
      <c r="C6" s="120">
        <f>Seznam!D107</f>
        <v>2004</v>
      </c>
      <c r="D6" s="152" t="str">
        <f>Seznam!E107</f>
        <v>SK Trasko Vyškov</v>
      </c>
      <c r="E6" s="285" t="str">
        <f>Seznam!F107</f>
        <v>CZE</v>
      </c>
      <c r="F6" s="200"/>
      <c r="G6" s="153"/>
      <c r="H6" s="153"/>
      <c r="I6" s="154"/>
      <c r="J6" s="155"/>
      <c r="K6" s="153"/>
      <c r="L6" s="153"/>
      <c r="M6" s="153"/>
      <c r="N6" s="154"/>
      <c r="O6" s="156"/>
      <c r="P6" s="157"/>
    </row>
    <row r="7" spans="1:16" ht="31.5" customHeight="1">
      <c r="A7" s="135">
        <f>Seznam!B108</f>
        <v>2</v>
      </c>
      <c r="B7" s="136" t="str">
        <f>Seznam!C108</f>
        <v>Hřídelová Eva</v>
      </c>
      <c r="C7" s="125">
        <f>Seznam!D108</f>
        <v>2002</v>
      </c>
      <c r="D7" s="137" t="str">
        <f>Seznam!E108</f>
        <v>SK Triumf Praha</v>
      </c>
      <c r="E7" s="286" t="str">
        <f>Seznam!F108</f>
        <v>CZE</v>
      </c>
      <c r="F7" s="201"/>
      <c r="G7" s="138"/>
      <c r="H7" s="138"/>
      <c r="I7" s="139"/>
      <c r="J7" s="158" t="s">
        <v>1256</v>
      </c>
      <c r="K7" s="138"/>
      <c r="L7" s="138"/>
      <c r="M7" s="138"/>
      <c r="N7" s="139"/>
      <c r="O7" s="159"/>
      <c r="P7" s="140"/>
    </row>
    <row r="8" spans="1:16" ht="31.5" customHeight="1">
      <c r="A8" s="135">
        <f>Seznam!B109</f>
        <v>3</v>
      </c>
      <c r="B8" s="136" t="str">
        <f>Seznam!C109</f>
        <v xml:space="preserve">Korovchenko Valeria </v>
      </c>
      <c r="C8" s="125">
        <f>Seznam!D109</f>
        <v>2003</v>
      </c>
      <c r="D8" s="137" t="str">
        <f>Seznam!E109</f>
        <v xml:space="preserve">TJSK Prague </v>
      </c>
      <c r="E8" s="286" t="str">
        <f>Seznam!F109</f>
        <v>CZE</v>
      </c>
      <c r="F8" s="201"/>
      <c r="G8" s="138"/>
      <c r="H8" s="138"/>
      <c r="I8" s="139"/>
      <c r="J8" s="158"/>
      <c r="K8" s="138"/>
      <c r="L8" s="138"/>
      <c r="M8" s="138"/>
      <c r="N8" s="139"/>
      <c r="O8" s="159"/>
      <c r="P8" s="140"/>
    </row>
    <row r="9" spans="1:16" ht="31.5" customHeight="1">
      <c r="A9" s="135" t="e">
        <f>Seznam!#REF!</f>
        <v>#REF!</v>
      </c>
      <c r="B9" s="136" t="e">
        <f>Seznam!#REF!</f>
        <v>#REF!</v>
      </c>
      <c r="C9" s="125" t="e">
        <f>Seznam!#REF!</f>
        <v>#REF!</v>
      </c>
      <c r="D9" s="137" t="e">
        <f>Seznam!#REF!</f>
        <v>#REF!</v>
      </c>
      <c r="E9" s="286" t="e">
        <f>Seznam!#REF!</f>
        <v>#REF!</v>
      </c>
      <c r="F9" s="201"/>
      <c r="G9" s="138"/>
      <c r="H9" s="138"/>
      <c r="I9" s="139"/>
      <c r="J9" s="158"/>
      <c r="K9" s="138"/>
      <c r="L9" s="138"/>
      <c r="M9" s="138"/>
      <c r="N9" s="139"/>
      <c r="O9" s="159"/>
      <c r="P9" s="140"/>
    </row>
    <row r="10" spans="1:16" ht="31.5" customHeight="1">
      <c r="A10" s="183">
        <f>Seznam!B110</f>
        <v>5</v>
      </c>
      <c r="B10" s="184" t="str">
        <f>Seznam!C110</f>
        <v>Houdová Linda</v>
      </c>
      <c r="C10" s="126">
        <f>Seznam!D110</f>
        <v>2004</v>
      </c>
      <c r="D10" s="185" t="str">
        <f>Seznam!E110</f>
        <v>RG Proactive Milevsko</v>
      </c>
      <c r="E10" s="287" t="str">
        <f>Seznam!F110</f>
        <v>CZE</v>
      </c>
      <c r="F10" s="217"/>
      <c r="G10" s="186"/>
      <c r="H10" s="186"/>
      <c r="I10" s="187"/>
      <c r="J10" s="215"/>
      <c r="K10" s="186"/>
      <c r="L10" s="186"/>
      <c r="M10" s="186"/>
      <c r="N10" s="187"/>
      <c r="O10" s="216"/>
      <c r="P10" s="188"/>
    </row>
    <row r="11" spans="1:16" ht="31.5" customHeight="1">
      <c r="A11" s="183" t="e">
        <f>Seznam!#REF!</f>
        <v>#REF!</v>
      </c>
      <c r="B11" s="184" t="e">
        <f>Seznam!#REF!</f>
        <v>#REF!</v>
      </c>
      <c r="C11" s="126" t="e">
        <f>Seznam!#REF!</f>
        <v>#REF!</v>
      </c>
      <c r="D11" s="185" t="e">
        <f>Seznam!#REF!</f>
        <v>#REF!</v>
      </c>
      <c r="E11" s="287" t="e">
        <f>Seznam!#REF!</f>
        <v>#REF!</v>
      </c>
      <c r="F11" s="217"/>
      <c r="G11" s="186"/>
      <c r="H11" s="186"/>
      <c r="I11" s="187"/>
      <c r="J11" s="215"/>
      <c r="K11" s="186"/>
      <c r="L11" s="186"/>
      <c r="M11" s="186"/>
      <c r="N11" s="187"/>
      <c r="O11" s="216"/>
      <c r="P11" s="188"/>
    </row>
    <row r="12" spans="1:16" ht="31.5" customHeight="1">
      <c r="A12" s="183">
        <f>Seznam!B111</f>
        <v>7</v>
      </c>
      <c r="B12" s="184" t="str">
        <f>Seznam!C111</f>
        <v xml:space="preserve">Cibulková Aneta </v>
      </c>
      <c r="C12" s="126">
        <f>Seznam!D111</f>
        <v>2004</v>
      </c>
      <c r="D12" s="185" t="str">
        <f>Seznam!E111</f>
        <v>SK Trasko Vyškov</v>
      </c>
      <c r="E12" s="287" t="str">
        <f>Seznam!F111</f>
        <v>CZE</v>
      </c>
      <c r="F12" s="217"/>
      <c r="G12" s="186"/>
      <c r="H12" s="186"/>
      <c r="I12" s="187"/>
      <c r="J12" s="215"/>
      <c r="K12" s="186"/>
      <c r="L12" s="186"/>
      <c r="M12" s="186"/>
      <c r="N12" s="187"/>
      <c r="O12" s="216"/>
      <c r="P12" s="188"/>
    </row>
    <row r="13" spans="1:16" ht="31.5" customHeight="1">
      <c r="A13" s="183">
        <f>Seznam!B112</f>
        <v>8</v>
      </c>
      <c r="B13" s="184" t="str">
        <f>Seznam!C112</f>
        <v>Dunová Daniela</v>
      </c>
      <c r="C13" s="126">
        <f>Seznam!D112</f>
        <v>2004</v>
      </c>
      <c r="D13" s="185" t="str">
        <f>Seznam!E112</f>
        <v>SK GymŠarm Plzeň</v>
      </c>
      <c r="E13" s="287" t="str">
        <f>Seznam!F112</f>
        <v>CZE</v>
      </c>
      <c r="F13" s="217"/>
      <c r="G13" s="186"/>
      <c r="H13" s="186"/>
      <c r="I13" s="187"/>
      <c r="J13" s="215"/>
      <c r="K13" s="186"/>
      <c r="L13" s="186"/>
      <c r="M13" s="186"/>
      <c r="N13" s="187"/>
      <c r="O13" s="216"/>
      <c r="P13" s="188"/>
    </row>
    <row r="14" spans="1:16" ht="31.5" customHeight="1">
      <c r="A14" s="183">
        <f>Seznam!B113</f>
        <v>9</v>
      </c>
      <c r="B14" s="184" t="str">
        <f>Seznam!C113</f>
        <v xml:space="preserve">Poláchová Adéla </v>
      </c>
      <c r="C14" s="126">
        <f>Seznam!D113</f>
        <v>2004</v>
      </c>
      <c r="D14" s="185" t="str">
        <f>Seznam!E113</f>
        <v>SC 80 Chomutov</v>
      </c>
      <c r="E14" s="287" t="str">
        <f>Seznam!F113</f>
        <v>CZE</v>
      </c>
      <c r="F14" s="217"/>
      <c r="G14" s="186"/>
      <c r="H14" s="186"/>
      <c r="I14" s="187"/>
      <c r="J14" s="215"/>
      <c r="K14" s="186"/>
      <c r="L14" s="186"/>
      <c r="M14" s="186"/>
      <c r="N14" s="187"/>
      <c r="O14" s="216"/>
      <c r="P14" s="188"/>
    </row>
    <row r="15" spans="1:16" ht="31.5" customHeight="1">
      <c r="A15" s="183">
        <f>Seznam!B114</f>
        <v>11</v>
      </c>
      <c r="B15" s="184" t="str">
        <f>Seznam!C114</f>
        <v>Moravanská Veronika</v>
      </c>
      <c r="C15" s="126">
        <f>Seznam!D114</f>
        <v>2002</v>
      </c>
      <c r="D15" s="185" t="str">
        <f>Seznam!E114</f>
        <v>TJ Sokol Bedřichov</v>
      </c>
      <c r="E15" s="287" t="str">
        <f>Seznam!F114</f>
        <v>CZE</v>
      </c>
      <c r="F15" s="217"/>
      <c r="G15" s="186"/>
      <c r="H15" s="186"/>
      <c r="I15" s="187"/>
      <c r="J15" s="215"/>
      <c r="K15" s="186"/>
      <c r="L15" s="186"/>
      <c r="M15" s="186"/>
      <c r="N15" s="187"/>
      <c r="O15" s="216"/>
      <c r="P15" s="188"/>
    </row>
    <row r="16" spans="1:16" ht="31.5" customHeight="1">
      <c r="A16" s="183" t="e">
        <f>Seznam!#REF!</f>
        <v>#REF!</v>
      </c>
      <c r="B16" s="184" t="e">
        <f>Seznam!#REF!</f>
        <v>#REF!</v>
      </c>
      <c r="C16" s="126" t="e">
        <f>Seznam!#REF!</f>
        <v>#REF!</v>
      </c>
      <c r="D16" s="185" t="e">
        <f>Seznam!#REF!</f>
        <v>#REF!</v>
      </c>
      <c r="E16" s="287" t="e">
        <f>Seznam!#REF!</f>
        <v>#REF!</v>
      </c>
      <c r="F16" s="217"/>
      <c r="G16" s="186"/>
      <c r="H16" s="186"/>
      <c r="I16" s="187"/>
      <c r="J16" s="215"/>
      <c r="K16" s="186"/>
      <c r="L16" s="186"/>
      <c r="M16" s="186"/>
      <c r="N16" s="187"/>
      <c r="O16" s="216"/>
      <c r="P16" s="188"/>
    </row>
    <row r="17" spans="1:16" ht="31.5" customHeight="1">
      <c r="A17" s="183">
        <f>Seznam!B115</f>
        <v>13</v>
      </c>
      <c r="B17" s="184" t="str">
        <f>Seznam!C115</f>
        <v xml:space="preserve">Martyn Kamila </v>
      </c>
      <c r="C17" s="126">
        <f>Seznam!D115</f>
        <v>2003</v>
      </c>
      <c r="D17" s="185" t="str">
        <f>Seznam!E115</f>
        <v>SK Trasko Vyškov</v>
      </c>
      <c r="E17" s="287" t="str">
        <f>Seznam!F115</f>
        <v>CZE</v>
      </c>
      <c r="F17" s="217"/>
      <c r="G17" s="186"/>
      <c r="H17" s="186"/>
      <c r="I17" s="187"/>
      <c r="J17" s="215"/>
      <c r="K17" s="186"/>
      <c r="L17" s="186"/>
      <c r="M17" s="186"/>
      <c r="N17" s="187"/>
      <c r="O17" s="216"/>
      <c r="P17" s="188"/>
    </row>
    <row r="18" spans="1:16" ht="31.5" customHeight="1">
      <c r="A18" s="183">
        <f>Seznam!B116</f>
        <v>14</v>
      </c>
      <c r="B18" s="184" t="str">
        <f>Seznam!C116</f>
        <v xml:space="preserve">Frank Sofia </v>
      </c>
      <c r="C18" s="126">
        <f>Seznam!D116</f>
        <v>2004</v>
      </c>
      <c r="D18" s="185" t="str">
        <f>Seznam!E116</f>
        <v>SVNA Hamburg</v>
      </c>
      <c r="E18" s="287" t="str">
        <f>Seznam!F116</f>
        <v>DEU</v>
      </c>
      <c r="F18" s="217"/>
      <c r="G18" s="186"/>
      <c r="H18" s="186"/>
      <c r="I18" s="187"/>
      <c r="J18" s="215"/>
      <c r="K18" s="186"/>
      <c r="L18" s="186"/>
      <c r="M18" s="186"/>
      <c r="N18" s="187"/>
      <c r="O18" s="216"/>
      <c r="P18" s="188"/>
    </row>
    <row r="19" spans="1:16" ht="31.5" customHeight="1">
      <c r="A19" s="183">
        <f>Seznam!B117</f>
        <v>15</v>
      </c>
      <c r="B19" s="184" t="str">
        <f>Seznam!C117</f>
        <v>Mokrá Simona</v>
      </c>
      <c r="C19" s="126">
        <f>Seznam!D117</f>
        <v>2004</v>
      </c>
      <c r="D19" s="185" t="str">
        <f>Seznam!E117</f>
        <v>TJ Sokol Bedřichov</v>
      </c>
      <c r="E19" s="287" t="str">
        <f>Seznam!F117</f>
        <v>CZE</v>
      </c>
      <c r="F19" s="217"/>
      <c r="G19" s="186"/>
      <c r="H19" s="186"/>
      <c r="I19" s="187"/>
      <c r="J19" s="215"/>
      <c r="K19" s="186"/>
      <c r="L19" s="186"/>
      <c r="M19" s="186"/>
      <c r="N19" s="187"/>
      <c r="O19" s="216"/>
      <c r="P19" s="188"/>
    </row>
    <row r="20" spans="1:16" ht="31.5" customHeight="1">
      <c r="A20" s="183">
        <f>Seznam!B118</f>
        <v>17</v>
      </c>
      <c r="B20" s="184" t="str">
        <f>Seznam!C118</f>
        <v>Rambousková Linda</v>
      </c>
      <c r="C20" s="126">
        <f>Seznam!D118</f>
        <v>2002</v>
      </c>
      <c r="D20" s="185" t="str">
        <f>Seznam!E118</f>
        <v>GSK Tábor</v>
      </c>
      <c r="E20" s="287" t="str">
        <f>Seznam!F118</f>
        <v>CZE</v>
      </c>
      <c r="F20" s="217"/>
      <c r="G20" s="186"/>
      <c r="H20" s="186"/>
      <c r="I20" s="187"/>
      <c r="J20" s="215"/>
      <c r="K20" s="186"/>
      <c r="L20" s="186"/>
      <c r="M20" s="186"/>
      <c r="N20" s="187"/>
      <c r="O20" s="216"/>
      <c r="P20" s="188"/>
    </row>
    <row r="21" spans="1:16" ht="30.75" customHeight="1">
      <c r="A21" s="183" t="e">
        <f>Seznam!#REF!</f>
        <v>#REF!</v>
      </c>
      <c r="B21" s="184" t="e">
        <f>Seznam!#REF!</f>
        <v>#REF!</v>
      </c>
      <c r="C21" s="126" t="e">
        <f>Seznam!#REF!</f>
        <v>#REF!</v>
      </c>
      <c r="D21" s="185" t="e">
        <f>Seznam!#REF!</f>
        <v>#REF!</v>
      </c>
      <c r="E21" s="287" t="e">
        <f>Seznam!#REF!</f>
        <v>#REF!</v>
      </c>
      <c r="F21" s="217"/>
      <c r="G21" s="186"/>
      <c r="H21" s="186"/>
      <c r="I21" s="187"/>
      <c r="J21" s="215"/>
      <c r="K21" s="186"/>
      <c r="L21" s="186"/>
      <c r="M21" s="186"/>
      <c r="N21" s="187"/>
      <c r="O21" s="216"/>
      <c r="P21" s="188"/>
    </row>
    <row r="22" spans="1:16" ht="31.5" customHeight="1">
      <c r="A22" s="183">
        <f>Seznam!B119</f>
        <v>19</v>
      </c>
      <c r="B22" s="184" t="str">
        <f>Seznam!C119</f>
        <v>Kaiserer Elisabeth</v>
      </c>
      <c r="C22" s="126">
        <f>Seznam!D119</f>
        <v>2003</v>
      </c>
      <c r="D22" s="185" t="str">
        <f>Seznam!E119</f>
        <v>Sportunion Raruris</v>
      </c>
      <c r="E22" s="287" t="str">
        <f>Seznam!F119</f>
        <v>AUT</v>
      </c>
      <c r="F22" s="217"/>
      <c r="G22" s="186"/>
      <c r="H22" s="186"/>
      <c r="I22" s="187"/>
      <c r="J22" s="215"/>
      <c r="K22" s="186"/>
      <c r="L22" s="186"/>
      <c r="M22" s="186"/>
      <c r="N22" s="187"/>
      <c r="O22" s="216"/>
      <c r="P22" s="188"/>
    </row>
    <row r="23" spans="1:16" ht="31.5" customHeight="1">
      <c r="A23" s="183">
        <f>Seznam!B120</f>
        <v>21</v>
      </c>
      <c r="B23" s="184" t="str">
        <f>Seznam!C120</f>
        <v>Hynková Zuzana</v>
      </c>
      <c r="C23" s="126">
        <f>Seznam!D120</f>
        <v>2004</v>
      </c>
      <c r="D23" s="185" t="str">
        <f>Seznam!E120</f>
        <v>SK Triumf Praha</v>
      </c>
      <c r="E23" s="287" t="str">
        <f>Seznam!F120</f>
        <v>CZE</v>
      </c>
      <c r="F23" s="217"/>
      <c r="G23" s="186"/>
      <c r="H23" s="186"/>
      <c r="I23" s="187"/>
      <c r="J23" s="215"/>
      <c r="K23" s="186"/>
      <c r="L23" s="186"/>
      <c r="M23" s="186"/>
      <c r="N23" s="187"/>
      <c r="O23" s="216"/>
      <c r="P23" s="188"/>
    </row>
    <row r="24" spans="1:16" ht="31.5" customHeight="1">
      <c r="A24" s="183">
        <f>Seznam!B121</f>
        <v>22</v>
      </c>
      <c r="B24" s="184" t="str">
        <f>Seznam!C121</f>
        <v>Daum Magdalena</v>
      </c>
      <c r="C24" s="126">
        <f>Seznam!D121</f>
        <v>2004</v>
      </c>
      <c r="D24" s="185" t="str">
        <f>Seznam!E121</f>
        <v>Sportunion Rauris</v>
      </c>
      <c r="E24" s="287" t="str">
        <f>Seznam!F121</f>
        <v>AUT</v>
      </c>
      <c r="F24" s="217"/>
      <c r="G24" s="186"/>
      <c r="H24" s="186"/>
      <c r="I24" s="187"/>
      <c r="J24" s="215"/>
      <c r="K24" s="186"/>
      <c r="L24" s="186"/>
      <c r="M24" s="186"/>
      <c r="N24" s="187"/>
      <c r="O24" s="216"/>
      <c r="P24" s="188"/>
    </row>
    <row r="25" spans="1:16" ht="31.5" customHeight="1">
      <c r="A25" s="183">
        <f>Seznam!B122</f>
        <v>23</v>
      </c>
      <c r="B25" s="184" t="str">
        <f>Seznam!C122</f>
        <v>Kutišová Tereza</v>
      </c>
      <c r="C25" s="126">
        <f>Seznam!D122</f>
        <v>2003</v>
      </c>
      <c r="D25" s="185" t="str">
        <f>Seznam!E122</f>
        <v>RG Proactive Milevsko</v>
      </c>
      <c r="E25" s="287" t="str">
        <f>Seznam!F122</f>
        <v>CZE</v>
      </c>
      <c r="F25" s="217"/>
      <c r="G25" s="186"/>
      <c r="H25" s="186"/>
      <c r="I25" s="187"/>
      <c r="J25" s="215"/>
      <c r="K25" s="186"/>
      <c r="L25" s="186"/>
      <c r="M25" s="186"/>
      <c r="N25" s="187"/>
      <c r="O25" s="216"/>
      <c r="P25" s="188"/>
    </row>
    <row r="26" spans="1:16" ht="31.5" customHeight="1">
      <c r="A26" s="183">
        <v>25</v>
      </c>
      <c r="B26" s="184" t="s">
        <v>1603</v>
      </c>
      <c r="C26" s="126">
        <v>2004</v>
      </c>
      <c r="D26" s="185" t="s">
        <v>1264</v>
      </c>
      <c r="E26" s="287" t="s">
        <v>1049</v>
      </c>
      <c r="F26" s="217"/>
      <c r="G26" s="186"/>
      <c r="H26" s="186"/>
      <c r="I26" s="187"/>
      <c r="J26" s="215"/>
      <c r="K26" s="186"/>
      <c r="L26" s="186"/>
      <c r="M26" s="186"/>
      <c r="N26" s="187"/>
      <c r="O26" s="216"/>
      <c r="P26" s="188"/>
    </row>
    <row r="27" spans="1:16" ht="31.5" customHeight="1">
      <c r="A27" s="183">
        <v>26</v>
      </c>
      <c r="B27" s="184" t="s">
        <v>1604</v>
      </c>
      <c r="C27" s="126">
        <v>2004</v>
      </c>
      <c r="D27" s="185"/>
      <c r="E27" s="287" t="s">
        <v>1049</v>
      </c>
      <c r="F27" s="217"/>
      <c r="G27" s="186"/>
      <c r="H27" s="186"/>
      <c r="I27" s="187"/>
      <c r="J27" s="215"/>
      <c r="K27" s="186"/>
      <c r="L27" s="186"/>
      <c r="M27" s="186"/>
      <c r="N27" s="187"/>
      <c r="O27" s="216"/>
      <c r="P27" s="188"/>
    </row>
    <row r="28" spans="1:16" ht="31.5" customHeight="1">
      <c r="A28" s="183">
        <v>27</v>
      </c>
      <c r="B28" s="184" t="s">
        <v>1605</v>
      </c>
      <c r="C28" s="126">
        <v>2004</v>
      </c>
      <c r="D28" s="185"/>
      <c r="E28" s="287" t="e">
        <f>Seznam!#REF!</f>
        <v>#REF!</v>
      </c>
      <c r="F28" s="217"/>
      <c r="G28" s="186"/>
      <c r="H28" s="186"/>
      <c r="I28" s="187"/>
      <c r="J28" s="215"/>
      <c r="K28" s="186"/>
      <c r="L28" s="186"/>
      <c r="M28" s="186"/>
      <c r="N28" s="187"/>
      <c r="O28" s="216"/>
      <c r="P28" s="188"/>
    </row>
    <row r="29" spans="1:16" ht="31.5" customHeight="1" thickBot="1">
      <c r="A29" s="141">
        <v>28</v>
      </c>
      <c r="B29" s="142" t="s">
        <v>1606</v>
      </c>
      <c r="C29" s="127">
        <v>2004</v>
      </c>
      <c r="D29" s="143"/>
      <c r="E29" s="288" t="s">
        <v>1049</v>
      </c>
      <c r="F29" s="202"/>
      <c r="G29" s="144"/>
      <c r="H29" s="144"/>
      <c r="I29" s="145"/>
      <c r="J29" s="160"/>
      <c r="K29" s="144"/>
      <c r="L29" s="144"/>
      <c r="M29" s="144"/>
      <c r="N29" s="145"/>
      <c r="O29" s="161"/>
      <c r="P29" s="146"/>
    </row>
    <row r="30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topLeftCell="A10" workbookViewId="0">
      <selection activeCell="A11" sqref="A11:XFD11"/>
    </sheetView>
  </sheetViews>
  <sheetFormatPr defaultRowHeight="12.75"/>
  <cols>
    <col min="1" max="1" width="11.7109375" customWidth="1"/>
    <col min="2" max="2" width="25.28515625" customWidth="1"/>
    <col min="4" max="4" width="26.28515625" customWidth="1"/>
    <col min="16" max="16" width="15.140625" customWidth="1"/>
  </cols>
  <sheetData>
    <row r="1" spans="1:16" ht="22.5">
      <c r="A1" s="1" t="s">
        <v>1052</v>
      </c>
      <c r="C1" s="4"/>
      <c r="D1" s="441" t="s">
        <v>1574</v>
      </c>
      <c r="E1" s="441"/>
      <c r="F1" s="441"/>
      <c r="G1" s="441"/>
      <c r="H1" s="441"/>
      <c r="I1" s="441"/>
      <c r="J1" s="441"/>
      <c r="K1" s="441"/>
      <c r="L1" s="31"/>
      <c r="M1" s="115"/>
      <c r="P1" s="116" t="s">
        <v>1575</v>
      </c>
    </row>
    <row r="2" spans="1:16" ht="23.25">
      <c r="A2" s="1"/>
      <c r="C2" s="4"/>
      <c r="D2" s="1"/>
      <c r="E2" s="282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</row>
    <row r="3" spans="1:16" ht="24" thickBot="1">
      <c r="A3" s="147" t="s">
        <v>1591</v>
      </c>
      <c r="B3" s="147"/>
      <c r="C3" s="147"/>
      <c r="D3" s="147"/>
      <c r="E3" s="283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16" ht="16.5" thickTop="1">
      <c r="A4" s="471" t="s">
        <v>0</v>
      </c>
      <c r="B4" s="453" t="s">
        <v>1</v>
      </c>
      <c r="C4" s="453" t="s">
        <v>2</v>
      </c>
      <c r="D4" s="449" t="s">
        <v>3</v>
      </c>
      <c r="E4" s="462" t="s">
        <v>4</v>
      </c>
      <c r="F4" s="464" t="s">
        <v>1307</v>
      </c>
      <c r="G4" s="465"/>
      <c r="H4" s="465"/>
      <c r="I4" s="466"/>
      <c r="J4" s="464" t="str">
        <f>Kat8S2</f>
        <v>sestava s libovolným náčiním</v>
      </c>
      <c r="K4" s="465"/>
      <c r="L4" s="465"/>
      <c r="M4" s="465"/>
      <c r="N4" s="466"/>
      <c r="O4" s="467" t="s">
        <v>13</v>
      </c>
      <c r="P4" s="469" t="s">
        <v>1053</v>
      </c>
    </row>
    <row r="5" spans="1:16" ht="16.5" thickBot="1">
      <c r="A5" s="472">
        <v>0</v>
      </c>
      <c r="B5" s="473">
        <v>0</v>
      </c>
      <c r="C5" s="473">
        <v>0</v>
      </c>
      <c r="D5" s="474">
        <v>0</v>
      </c>
      <c r="E5" s="463"/>
      <c r="F5" s="205" t="s">
        <v>8</v>
      </c>
      <c r="G5" s="148" t="s">
        <v>11</v>
      </c>
      <c r="H5" s="148" t="s">
        <v>5</v>
      </c>
      <c r="I5" s="149" t="s">
        <v>6</v>
      </c>
      <c r="J5" s="134" t="s">
        <v>1050</v>
      </c>
      <c r="K5" s="148" t="s">
        <v>8</v>
      </c>
      <c r="L5" s="148" t="s">
        <v>11</v>
      </c>
      <c r="M5" s="148" t="s">
        <v>5</v>
      </c>
      <c r="N5" s="149" t="s">
        <v>6</v>
      </c>
      <c r="O5" s="468">
        <v>0</v>
      </c>
      <c r="P5" s="470">
        <v>0</v>
      </c>
    </row>
    <row r="6" spans="1:16" ht="31.5" customHeight="1" thickTop="1">
      <c r="A6" s="150">
        <f>Seznam!B124</f>
        <v>1</v>
      </c>
      <c r="B6" s="151" t="str">
        <f>Seznam!C124</f>
        <v>Šanderová Veronika</v>
      </c>
      <c r="C6" s="120">
        <f>Seznam!D124</f>
        <v>1995</v>
      </c>
      <c r="D6" s="152" t="str">
        <f>Seznam!E124</f>
        <v>TJ Slavoj Plzeň</v>
      </c>
      <c r="E6" s="285" t="str">
        <f>Seznam!F124</f>
        <v>CZE</v>
      </c>
      <c r="F6" s="200"/>
      <c r="G6" s="153"/>
      <c r="H6" s="153"/>
      <c r="I6" s="154"/>
      <c r="J6" s="155"/>
      <c r="K6" s="153"/>
      <c r="L6" s="153"/>
      <c r="M6" s="153"/>
      <c r="N6" s="154"/>
      <c r="O6" s="156"/>
      <c r="P6" s="157"/>
    </row>
    <row r="7" spans="1:16" ht="31.5" customHeight="1">
      <c r="A7" s="135">
        <f>Seznam!B125</f>
        <v>2</v>
      </c>
      <c r="B7" s="136" t="str">
        <f>Seznam!C125</f>
        <v>Bernatová Kristina</v>
      </c>
      <c r="C7" s="125">
        <f>Seznam!D125</f>
        <v>1998</v>
      </c>
      <c r="D7" s="137" t="str">
        <f>Seznam!E125</f>
        <v>TOPGYM Karlovy Vary</v>
      </c>
      <c r="E7" s="286" t="str">
        <f>Seznam!F125</f>
        <v>CZE</v>
      </c>
      <c r="F7" s="201"/>
      <c r="G7" s="138"/>
      <c r="H7" s="138"/>
      <c r="I7" s="139"/>
      <c r="J7" s="158" t="s">
        <v>1256</v>
      </c>
      <c r="K7" s="138"/>
      <c r="L7" s="138"/>
      <c r="M7" s="138"/>
      <c r="N7" s="139"/>
      <c r="O7" s="159"/>
      <c r="P7" s="140"/>
    </row>
    <row r="8" spans="1:16" ht="31.5" customHeight="1">
      <c r="A8" s="135">
        <f>Seznam!B126</f>
        <v>3</v>
      </c>
      <c r="B8" s="136" t="str">
        <f>Seznam!C126</f>
        <v xml:space="preserve">Janzen Marie </v>
      </c>
      <c r="C8" s="125">
        <f>Seznam!D126</f>
        <v>2000</v>
      </c>
      <c r="D8" s="137" t="str">
        <f>Seznam!E126</f>
        <v>SVNA Hamburg</v>
      </c>
      <c r="E8" s="286" t="str">
        <f>Seznam!F126</f>
        <v>DEU</v>
      </c>
      <c r="F8" s="201"/>
      <c r="G8" s="138"/>
      <c r="H8" s="138"/>
      <c r="I8" s="139"/>
      <c r="J8" s="158"/>
      <c r="K8" s="138"/>
      <c r="L8" s="138"/>
      <c r="M8" s="138"/>
      <c r="N8" s="139"/>
      <c r="O8" s="159"/>
      <c r="P8" s="140"/>
    </row>
    <row r="9" spans="1:16" ht="31.5" customHeight="1">
      <c r="A9" s="135">
        <f>Seznam!B127</f>
        <v>4</v>
      </c>
      <c r="B9" s="136" t="str">
        <f>Seznam!C127</f>
        <v>Cajthamlová Michaela</v>
      </c>
      <c r="C9" s="125">
        <f>Seznam!D127</f>
        <v>2001</v>
      </c>
      <c r="D9" s="137" t="str">
        <f>Seznam!E127</f>
        <v>SK GymŠarm Plzeň</v>
      </c>
      <c r="E9" s="286" t="str">
        <f>Seznam!F127</f>
        <v>CZE</v>
      </c>
      <c r="F9" s="201"/>
      <c r="G9" s="138"/>
      <c r="H9" s="138"/>
      <c r="I9" s="139"/>
      <c r="J9" s="158"/>
      <c r="K9" s="138"/>
      <c r="L9" s="138"/>
      <c r="M9" s="138"/>
      <c r="N9" s="139"/>
      <c r="O9" s="159"/>
      <c r="P9" s="140"/>
    </row>
    <row r="10" spans="1:16" ht="31.5" customHeight="1">
      <c r="A10" s="183">
        <f>Seznam!B128</f>
        <v>5</v>
      </c>
      <c r="B10" s="184" t="str">
        <f>Seznam!C128</f>
        <v>Králová Eliška</v>
      </c>
      <c r="C10" s="126">
        <f>Seznam!D128</f>
        <v>2000</v>
      </c>
      <c r="D10" s="185" t="str">
        <f>Seznam!E128</f>
        <v>Slavia SK Rapid Plzeň</v>
      </c>
      <c r="E10" s="287" t="str">
        <f>Seznam!F128</f>
        <v>CZE</v>
      </c>
      <c r="F10" s="217"/>
      <c r="G10" s="186"/>
      <c r="H10" s="186"/>
      <c r="I10" s="187"/>
      <c r="J10" s="215"/>
      <c r="K10" s="186"/>
      <c r="L10" s="186"/>
      <c r="M10" s="186"/>
      <c r="N10" s="187"/>
      <c r="O10" s="216"/>
      <c r="P10" s="188"/>
    </row>
    <row r="11" spans="1:16" ht="31.5" customHeight="1">
      <c r="A11" s="183">
        <f>Seznam!B129</f>
        <v>7</v>
      </c>
      <c r="B11" s="184" t="str">
        <f>Seznam!C129</f>
        <v xml:space="preserve">Urbancová Markéta </v>
      </c>
      <c r="C11" s="126">
        <f>Seznam!D129</f>
        <v>2001</v>
      </c>
      <c r="D11" s="185" t="str">
        <f>Seznam!E129</f>
        <v>SK Trasko Vyškov</v>
      </c>
      <c r="E11" s="287" t="str">
        <f>Seznam!F129</f>
        <v>CZE</v>
      </c>
      <c r="F11" s="217"/>
      <c r="G11" s="186"/>
      <c r="H11" s="186"/>
      <c r="I11" s="187"/>
      <c r="J11" s="215"/>
      <c r="K11" s="186"/>
      <c r="L11" s="186"/>
      <c r="M11" s="186"/>
      <c r="N11" s="187"/>
      <c r="O11" s="216"/>
      <c r="P11" s="188"/>
    </row>
    <row r="12" spans="1:16" ht="31.5" customHeight="1">
      <c r="A12" s="183">
        <f>Seznam!B130</f>
        <v>8</v>
      </c>
      <c r="B12" s="184" t="str">
        <f>Seznam!C130</f>
        <v>Korytová Ludmila</v>
      </c>
      <c r="C12" s="126">
        <f>Seznam!D130</f>
        <v>1993</v>
      </c>
      <c r="D12" s="185" t="str">
        <f>Seznam!E130</f>
        <v>RG Proactive Milevsko</v>
      </c>
      <c r="E12" s="287" t="str">
        <f>Seznam!F130</f>
        <v>CZE</v>
      </c>
      <c r="F12" s="217"/>
      <c r="G12" s="186"/>
      <c r="H12" s="186"/>
      <c r="I12" s="187"/>
      <c r="J12" s="215"/>
      <c r="K12" s="186"/>
      <c r="L12" s="186"/>
      <c r="M12" s="186"/>
      <c r="N12" s="187"/>
      <c r="O12" s="216"/>
      <c r="P12" s="188"/>
    </row>
    <row r="13" spans="1:16" ht="31.5" customHeight="1">
      <c r="A13" s="183">
        <f>Seznam!B131</f>
        <v>9</v>
      </c>
      <c r="B13" s="184" t="str">
        <f>Seznam!C131</f>
        <v>Kocová Kateřina</v>
      </c>
      <c r="C13" s="126">
        <f>Seznam!D131</f>
        <v>1993</v>
      </c>
      <c r="D13" s="185" t="str">
        <f>Seznam!E131</f>
        <v>TJ Slavoj Plzeň</v>
      </c>
      <c r="E13" s="287" t="str">
        <f>Seznam!F131</f>
        <v>CZE</v>
      </c>
      <c r="F13" s="217"/>
      <c r="G13" s="186"/>
      <c r="H13" s="186"/>
      <c r="I13" s="187"/>
      <c r="J13" s="215"/>
      <c r="K13" s="186"/>
      <c r="L13" s="186"/>
      <c r="M13" s="186"/>
      <c r="N13" s="187"/>
      <c r="O13" s="216"/>
      <c r="P13" s="188"/>
    </row>
    <row r="14" spans="1:16" ht="31.5" customHeight="1">
      <c r="A14" s="183">
        <f>Seznam!B132</f>
        <v>10</v>
      </c>
      <c r="B14" s="184" t="str">
        <f>Seznam!C132</f>
        <v>Tamchynová Klára</v>
      </c>
      <c r="C14" s="126">
        <f>Seznam!D132</f>
        <v>2001</v>
      </c>
      <c r="D14" s="185" t="str">
        <f>Seznam!E132</f>
        <v>TOPGYM Karlovy Vary</v>
      </c>
      <c r="E14" s="287" t="str">
        <f>Seznam!F132</f>
        <v>CZE</v>
      </c>
      <c r="F14" s="217"/>
      <c r="G14" s="186"/>
      <c r="H14" s="186"/>
      <c r="I14" s="187"/>
      <c r="J14" s="215"/>
      <c r="K14" s="186"/>
      <c r="L14" s="186"/>
      <c r="M14" s="186"/>
      <c r="N14" s="187"/>
      <c r="O14" s="216"/>
      <c r="P14" s="188"/>
    </row>
    <row r="15" spans="1:16" ht="31.5" customHeight="1" thickBot="1">
      <c r="A15" s="141"/>
      <c r="B15" s="142"/>
      <c r="C15" s="127"/>
      <c r="D15" s="143"/>
      <c r="E15" s="288"/>
      <c r="F15" s="202"/>
      <c r="G15" s="144"/>
      <c r="H15" s="144"/>
      <c r="I15" s="145"/>
      <c r="J15" s="160"/>
      <c r="K15" s="144"/>
      <c r="L15" s="144"/>
      <c r="M15" s="144"/>
      <c r="N15" s="145"/>
      <c r="O15" s="161"/>
      <c r="P15" s="146"/>
    </row>
    <row r="16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opLeftCell="B10" workbookViewId="0">
      <selection activeCell="O19" sqref="O19"/>
    </sheetView>
  </sheetViews>
  <sheetFormatPr defaultRowHeight="12.75"/>
  <cols>
    <col min="1" max="1" width="10.7109375" customWidth="1"/>
    <col min="2" max="2" width="26" customWidth="1"/>
    <col min="3" max="3" width="7.140625" style="307" customWidth="1"/>
    <col min="4" max="4" width="30" style="14" customWidth="1"/>
    <col min="5" max="5" width="5.28515625" style="308" customWidth="1"/>
    <col min="6" max="6" width="7.7109375" style="7" customWidth="1"/>
    <col min="7" max="7" width="5.7109375" style="7" customWidth="1"/>
    <col min="8" max="8" width="5.7109375" style="7" hidden="1" customWidth="1"/>
    <col min="9" max="10" width="8.7109375" customWidth="1"/>
    <col min="11" max="14" width="5.7109375" customWidth="1"/>
    <col min="15" max="16" width="8.7109375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306"/>
      <c r="D1" s="8"/>
      <c r="E1" s="306"/>
      <c r="F1" s="4"/>
      <c r="G1" s="12"/>
      <c r="H1" s="10"/>
      <c r="N1" s="209" t="s">
        <v>1054</v>
      </c>
      <c r="O1" s="162" t="s">
        <v>11</v>
      </c>
      <c r="P1" s="1"/>
      <c r="Q1" s="243" t="s">
        <v>1271</v>
      </c>
      <c r="R1" s="244"/>
      <c r="S1" s="244"/>
    </row>
    <row r="2" spans="1:27" ht="23.25">
      <c r="A2" s="6"/>
      <c r="B2" s="1"/>
      <c r="C2" s="306"/>
      <c r="D2" s="8"/>
      <c r="E2" s="306"/>
      <c r="F2" s="4"/>
      <c r="G2" s="10"/>
      <c r="H2" s="10"/>
      <c r="M2" s="13"/>
      <c r="N2" s="13"/>
      <c r="O2" s="197">
        <v>4</v>
      </c>
      <c r="P2" s="1"/>
      <c r="Q2" s="243">
        <v>10</v>
      </c>
      <c r="R2" s="3"/>
      <c r="S2" s="3"/>
    </row>
    <row r="3" spans="1:27" ht="22.5">
      <c r="A3" s="6"/>
      <c r="B3" s="1"/>
      <c r="C3" s="306"/>
      <c r="D3" s="8"/>
      <c r="E3" s="306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306"/>
      <c r="D4" s="8"/>
      <c r="E4" s="306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">
        <v>1595</v>
      </c>
    </row>
    <row r="5" spans="1:27" ht="22.5">
      <c r="A5" s="6"/>
      <c r="B5" s="1"/>
      <c r="C5" s="306"/>
      <c r="D5" s="8"/>
      <c r="E5" s="306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1594</v>
      </c>
      <c r="B6" s="1"/>
      <c r="C6" s="306"/>
      <c r="D6" s="8"/>
      <c r="E6" s="306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">
        <v>1596</v>
      </c>
    </row>
    <row r="7" spans="1:27" ht="16.5" customHeight="1">
      <c r="A7" s="481" t="s">
        <v>0</v>
      </c>
      <c r="B7" s="483" t="s">
        <v>1</v>
      </c>
      <c r="C7" s="485" t="s">
        <v>2</v>
      </c>
      <c r="D7" s="483" t="s">
        <v>3</v>
      </c>
      <c r="E7" s="487" t="s">
        <v>4</v>
      </c>
      <c r="F7" s="477" t="s">
        <v>191</v>
      </c>
      <c r="G7" s="231" t="str">
        <f>Kat1S1</f>
        <v>sestava bez náčiní</v>
      </c>
      <c r="H7" s="232"/>
      <c r="I7" s="16"/>
      <c r="J7" s="16"/>
      <c r="K7" s="16"/>
      <c r="L7" s="16"/>
      <c r="M7" s="16"/>
      <c r="N7" s="16"/>
      <c r="O7" s="16"/>
      <c r="P7" s="16"/>
      <c r="Q7" s="16"/>
      <c r="R7" s="16"/>
      <c r="S7" s="233"/>
      <c r="T7" s="479" t="s">
        <v>12</v>
      </c>
      <c r="U7" s="475"/>
    </row>
    <row r="8" spans="1:27" ht="16.5" customHeight="1" thickBot="1">
      <c r="A8" s="482">
        <v>0</v>
      </c>
      <c r="B8" s="484">
        <v>0</v>
      </c>
      <c r="C8" s="486">
        <v>0</v>
      </c>
      <c r="D8" s="484">
        <v>0</v>
      </c>
      <c r="E8" s="488">
        <v>0</v>
      </c>
      <c r="F8" s="478">
        <v>0</v>
      </c>
      <c r="G8" s="229" t="s">
        <v>1257</v>
      </c>
      <c r="H8" s="227" t="s">
        <v>1262</v>
      </c>
      <c r="I8" s="228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8" t="s">
        <v>1261</v>
      </c>
      <c r="P8" s="15" t="s">
        <v>11</v>
      </c>
      <c r="Q8" s="234" t="s">
        <v>5</v>
      </c>
      <c r="R8" s="228" t="s">
        <v>6</v>
      </c>
      <c r="S8" s="235" t="s">
        <v>13</v>
      </c>
      <c r="T8" s="480"/>
      <c r="U8" s="476"/>
      <c r="W8" s="29" t="s">
        <v>192</v>
      </c>
      <c r="X8" s="29" t="s">
        <v>8</v>
      </c>
      <c r="Y8" s="29" t="s">
        <v>11</v>
      </c>
      <c r="Z8" s="29" t="s">
        <v>193</v>
      </c>
      <c r="AA8" s="29" t="s">
        <v>13</v>
      </c>
    </row>
    <row r="9" spans="1:27" ht="25.5" customHeight="1">
      <c r="A9" s="377">
        <f>'S 1'!A6</f>
        <v>1</v>
      </c>
      <c r="B9" s="212" t="str">
        <f>'S 1'!B6</f>
        <v xml:space="preserve">Havaldová Ema </v>
      </c>
      <c r="C9" s="378">
        <f>'S 1'!C6</f>
        <v>2012</v>
      </c>
      <c r="D9" s="379" t="str">
        <f>'S 1'!D6</f>
        <v>ŠK Juventa Bratislava</v>
      </c>
      <c r="E9" s="378" t="str">
        <f>'S 1'!E6</f>
        <v>CZE</v>
      </c>
      <c r="F9" s="220" t="s">
        <v>1304</v>
      </c>
      <c r="G9" s="206">
        <v>0.6</v>
      </c>
      <c r="H9" s="207"/>
      <c r="I9" s="208">
        <f t="shared" ref="I9:I20" si="0">G9+H9</f>
        <v>0.6</v>
      </c>
      <c r="J9" s="222">
        <v>2.4</v>
      </c>
      <c r="K9" s="223">
        <v>3.9</v>
      </c>
      <c r="L9" s="224">
        <v>3.4</v>
      </c>
      <c r="M9" s="225">
        <v>5.0999999999999996</v>
      </c>
      <c r="N9" s="225">
        <v>2.2000000000000002</v>
      </c>
      <c r="O9" s="226">
        <f t="shared" ref="O9:O20" si="1">IF($O$2=2,TRUNC(SUM(K9:L9)/2*1000)/1000,IF($O$2=3,TRUNC(SUM(K9:M9)/3*1000)/1000,IF($O$2=4,TRUNC(MEDIAN(K9:N9)*1000)/1000,"???")))</f>
        <v>3.65</v>
      </c>
      <c r="P9" s="230">
        <f t="shared" ref="P9:P20" si="2">IF(AND(J9=0,O9=0),0,IF(($Q$2-J9-O9)&lt;0,0,$Q$2-J9-O9))</f>
        <v>3.9499999999999997</v>
      </c>
      <c r="Q9" s="224"/>
      <c r="R9" s="210">
        <f t="shared" ref="R9:R20" si="3">I9+P9-Q9</f>
        <v>4.55</v>
      </c>
      <c r="S9" s="20">
        <f t="shared" ref="S9:S20" si="4">R9</f>
        <v>4.55</v>
      </c>
      <c r="T9" s="17" t="e">
        <f t="shared" ref="T9:T20" si="5">RANK(R9,$R$9:$R$20)</f>
        <v>#NUM!</v>
      </c>
      <c r="U9" s="245"/>
      <c r="W9" s="30" t="str">
        <f t="shared" ref="W9:W20" si="6">F9</f>
        <v>bez</v>
      </c>
      <c r="X9" s="26">
        <f t="shared" ref="X9:X20" si="7">I9</f>
        <v>0.6</v>
      </c>
      <c r="Y9" s="26">
        <f t="shared" ref="Y9:Y20" si="8">P9</f>
        <v>3.9499999999999997</v>
      </c>
      <c r="Z9" s="26">
        <f t="shared" ref="Z9:Z20" si="9">Q9</f>
        <v>0</v>
      </c>
      <c r="AA9" s="26">
        <f t="shared" ref="AA9:AA20" si="10">R9</f>
        <v>4.55</v>
      </c>
    </row>
    <row r="10" spans="1:27" ht="24.95" customHeight="1">
      <c r="A10" s="377">
        <f>'S 1'!A7</f>
        <v>2</v>
      </c>
      <c r="B10" s="212" t="str">
        <f>'S 1'!B7</f>
        <v>Procházková Beata</v>
      </c>
      <c r="C10" s="378">
        <f>'S 1'!C7</f>
        <v>2011</v>
      </c>
      <c r="D10" s="379" t="str">
        <f>'S 1'!D7</f>
        <v>RG Proactive Milevsko</v>
      </c>
      <c r="E10" s="378" t="str">
        <f>'S 1'!E7</f>
        <v>CZE</v>
      </c>
      <c r="F10" s="220" t="s">
        <v>1304</v>
      </c>
      <c r="G10" s="206">
        <v>0.8</v>
      </c>
      <c r="H10" s="207"/>
      <c r="I10" s="208">
        <f t="shared" si="0"/>
        <v>0.8</v>
      </c>
      <c r="J10" s="222">
        <v>2</v>
      </c>
      <c r="K10" s="223">
        <v>3.3</v>
      </c>
      <c r="L10" s="224">
        <v>3.1</v>
      </c>
      <c r="M10" s="225">
        <v>4.4000000000000004</v>
      </c>
      <c r="N10" s="225">
        <v>2.5</v>
      </c>
      <c r="O10" s="226">
        <f t="shared" si="1"/>
        <v>3.2</v>
      </c>
      <c r="P10" s="230">
        <f t="shared" si="2"/>
        <v>4.8</v>
      </c>
      <c r="Q10" s="224"/>
      <c r="R10" s="210">
        <f t="shared" si="3"/>
        <v>5.6</v>
      </c>
      <c r="S10" s="20">
        <f t="shared" si="4"/>
        <v>5.6</v>
      </c>
      <c r="T10" s="17" t="e">
        <f t="shared" si="5"/>
        <v>#NUM!</v>
      </c>
      <c r="U10" s="245"/>
      <c r="W10" s="30" t="str">
        <f t="shared" si="6"/>
        <v>bez</v>
      </c>
      <c r="X10" s="26">
        <f t="shared" si="7"/>
        <v>0.8</v>
      </c>
      <c r="Y10" s="26">
        <f t="shared" si="8"/>
        <v>4.8</v>
      </c>
      <c r="Z10" s="26">
        <f t="shared" si="9"/>
        <v>0</v>
      </c>
      <c r="AA10" s="26">
        <f t="shared" si="10"/>
        <v>5.6</v>
      </c>
    </row>
    <row r="11" spans="1:27" ht="24.95" customHeight="1">
      <c r="A11" s="377">
        <f>'S 1'!A8</f>
        <v>3</v>
      </c>
      <c r="B11" s="212" t="str">
        <f>'S 1'!B8</f>
        <v>Lavrynenko Anna</v>
      </c>
      <c r="C11" s="378">
        <f>'S 1'!C8</f>
        <v>2011</v>
      </c>
      <c r="D11" s="379" t="str">
        <f>'S 1'!D8</f>
        <v xml:space="preserve">TJSK Prague </v>
      </c>
      <c r="E11" s="378" t="str">
        <f>'S 1'!E8</f>
        <v>CZE</v>
      </c>
      <c r="F11" s="220" t="s">
        <v>1304</v>
      </c>
      <c r="G11" s="206">
        <v>1</v>
      </c>
      <c r="H11" s="207"/>
      <c r="I11" s="208">
        <f t="shared" si="0"/>
        <v>1</v>
      </c>
      <c r="J11" s="222">
        <v>1.5</v>
      </c>
      <c r="K11" s="223">
        <v>3</v>
      </c>
      <c r="L11" s="224">
        <v>2.8</v>
      </c>
      <c r="M11" s="225">
        <v>3.9</v>
      </c>
      <c r="N11" s="225">
        <v>3.2</v>
      </c>
      <c r="O11" s="226">
        <f t="shared" si="1"/>
        <v>3.1</v>
      </c>
      <c r="P11" s="230">
        <f t="shared" si="2"/>
        <v>5.4</v>
      </c>
      <c r="Q11" s="224"/>
      <c r="R11" s="210">
        <f t="shared" si="3"/>
        <v>6.4</v>
      </c>
      <c r="S11" s="20">
        <f t="shared" si="4"/>
        <v>6.4</v>
      </c>
      <c r="T11" s="17" t="e">
        <f t="shared" si="5"/>
        <v>#NUM!</v>
      </c>
      <c r="U11" s="245"/>
      <c r="W11" s="30" t="str">
        <f t="shared" si="6"/>
        <v>bez</v>
      </c>
      <c r="X11" s="26">
        <f t="shared" si="7"/>
        <v>1</v>
      </c>
      <c r="Y11" s="26">
        <f t="shared" si="8"/>
        <v>5.4</v>
      </c>
      <c r="Z11" s="26">
        <f t="shared" si="9"/>
        <v>0</v>
      </c>
      <c r="AA11" s="26">
        <f t="shared" si="10"/>
        <v>6.4</v>
      </c>
    </row>
    <row r="12" spans="1:27" ht="24.95" customHeight="1">
      <c r="A12" s="377">
        <f>'S 1'!A9</f>
        <v>4</v>
      </c>
      <c r="B12" s="212" t="str">
        <f>'S 1'!B9</f>
        <v>Zahradníková Viktorie</v>
      </c>
      <c r="C12" s="378">
        <f>'S 1'!C9</f>
        <v>2012</v>
      </c>
      <c r="D12" s="379" t="str">
        <f>'S 1'!D9</f>
        <v>RG Proactive Milevsko</v>
      </c>
      <c r="E12" s="378" t="str">
        <f>'S 1'!E9</f>
        <v>CZE</v>
      </c>
      <c r="F12" s="220" t="s">
        <v>1304</v>
      </c>
      <c r="G12" s="206">
        <v>0.1</v>
      </c>
      <c r="H12" s="207"/>
      <c r="I12" s="208">
        <f t="shared" si="0"/>
        <v>0.1</v>
      </c>
      <c r="J12" s="222">
        <v>5</v>
      </c>
      <c r="K12" s="223">
        <v>4.3</v>
      </c>
      <c r="L12" s="224">
        <v>4.9000000000000004</v>
      </c>
      <c r="M12" s="225">
        <v>5.7</v>
      </c>
      <c r="N12" s="225">
        <v>3.8</v>
      </c>
      <c r="O12" s="226">
        <f t="shared" si="1"/>
        <v>4.5999999999999996</v>
      </c>
      <c r="P12" s="230">
        <f t="shared" si="2"/>
        <v>0.40000000000000036</v>
      </c>
      <c r="Q12" s="224"/>
      <c r="R12" s="210">
        <f t="shared" si="3"/>
        <v>0.50000000000000033</v>
      </c>
      <c r="S12" s="20">
        <f t="shared" si="4"/>
        <v>0.50000000000000033</v>
      </c>
      <c r="T12" s="17" t="e">
        <f t="shared" si="5"/>
        <v>#NUM!</v>
      </c>
      <c r="U12" s="245"/>
      <c r="W12" s="30" t="str">
        <f t="shared" si="6"/>
        <v>bez</v>
      </c>
      <c r="X12" s="26">
        <f t="shared" si="7"/>
        <v>0.1</v>
      </c>
      <c r="Y12" s="26">
        <f t="shared" si="8"/>
        <v>0.40000000000000036</v>
      </c>
      <c r="Z12" s="26">
        <f t="shared" si="9"/>
        <v>0</v>
      </c>
      <c r="AA12" s="26">
        <f t="shared" si="10"/>
        <v>0.50000000000000033</v>
      </c>
    </row>
    <row r="13" spans="1:27" ht="24.95" customHeight="1">
      <c r="A13" s="377">
        <f>'S 1'!A10</f>
        <v>5</v>
      </c>
      <c r="B13" s="212" t="str">
        <f>'S 1'!B10</f>
        <v>Lidinská Valerie</v>
      </c>
      <c r="C13" s="378">
        <f>'S 1'!C10</f>
        <v>2011</v>
      </c>
      <c r="D13" s="379" t="str">
        <f>'S 1'!D10</f>
        <v xml:space="preserve">TJSK Prague </v>
      </c>
      <c r="E13" s="378" t="str">
        <f>'S 1'!E10</f>
        <v>CZE</v>
      </c>
      <c r="F13" s="220" t="s">
        <v>1304</v>
      </c>
      <c r="G13" s="206">
        <v>0.1</v>
      </c>
      <c r="H13" s="207"/>
      <c r="I13" s="208">
        <f t="shared" si="0"/>
        <v>0.1</v>
      </c>
      <c r="J13" s="222">
        <v>2</v>
      </c>
      <c r="K13" s="223">
        <v>2.8</v>
      </c>
      <c r="L13" s="224">
        <v>3.3</v>
      </c>
      <c r="M13" s="225">
        <v>4.9000000000000004</v>
      </c>
      <c r="N13" s="225">
        <v>3.4</v>
      </c>
      <c r="O13" s="226">
        <f t="shared" si="1"/>
        <v>3.35</v>
      </c>
      <c r="P13" s="230">
        <f t="shared" si="2"/>
        <v>4.6500000000000004</v>
      </c>
      <c r="Q13" s="224"/>
      <c r="R13" s="210">
        <f t="shared" si="3"/>
        <v>4.75</v>
      </c>
      <c r="S13" s="20">
        <f t="shared" si="4"/>
        <v>4.75</v>
      </c>
      <c r="T13" s="17" t="e">
        <f t="shared" si="5"/>
        <v>#NUM!</v>
      </c>
      <c r="U13" s="245"/>
      <c r="W13" s="30" t="str">
        <f t="shared" si="6"/>
        <v>bez</v>
      </c>
      <c r="X13" s="26">
        <f t="shared" si="7"/>
        <v>0.1</v>
      </c>
      <c r="Y13" s="26">
        <f t="shared" si="8"/>
        <v>4.6500000000000004</v>
      </c>
      <c r="Z13" s="26">
        <f t="shared" si="9"/>
        <v>0</v>
      </c>
      <c r="AA13" s="26">
        <f t="shared" si="10"/>
        <v>4.75</v>
      </c>
    </row>
    <row r="14" spans="1:27" ht="24.95" customHeight="1">
      <c r="A14" s="377">
        <f>'S 1'!A11</f>
        <v>6</v>
      </c>
      <c r="B14" s="212" t="str">
        <f>'S 1'!B11</f>
        <v>Filipová Eliška</v>
      </c>
      <c r="C14" s="378">
        <f>'S 1'!C11</f>
        <v>2011</v>
      </c>
      <c r="D14" s="379" t="str">
        <f>'S 1'!D11</f>
        <v>RG Proactive Milevsko</v>
      </c>
      <c r="E14" s="378" t="str">
        <f>'S 1'!E11</f>
        <v>CZE</v>
      </c>
      <c r="F14" s="220" t="s">
        <v>1304</v>
      </c>
      <c r="G14" s="206">
        <v>0.1</v>
      </c>
      <c r="H14" s="207"/>
      <c r="I14" s="208">
        <f t="shared" si="0"/>
        <v>0.1</v>
      </c>
      <c r="J14" s="222">
        <v>4</v>
      </c>
      <c r="K14" s="223">
        <v>3.8</v>
      </c>
      <c r="L14" s="224">
        <v>3.7</v>
      </c>
      <c r="M14" s="225">
        <v>4.3</v>
      </c>
      <c r="N14" s="225">
        <v>3.9</v>
      </c>
      <c r="O14" s="226">
        <f t="shared" si="1"/>
        <v>3.85</v>
      </c>
      <c r="P14" s="230">
        <f t="shared" si="2"/>
        <v>2.15</v>
      </c>
      <c r="Q14" s="224"/>
      <c r="R14" s="210">
        <f t="shared" si="3"/>
        <v>2.25</v>
      </c>
      <c r="S14" s="20">
        <f t="shared" si="4"/>
        <v>2.25</v>
      </c>
      <c r="T14" s="17" t="e">
        <f t="shared" si="5"/>
        <v>#NUM!</v>
      </c>
      <c r="U14" s="245"/>
      <c r="W14" s="30" t="str">
        <f t="shared" si="6"/>
        <v>bez</v>
      </c>
      <c r="X14" s="26">
        <f t="shared" si="7"/>
        <v>0.1</v>
      </c>
      <c r="Y14" s="26">
        <f t="shared" si="8"/>
        <v>2.15</v>
      </c>
      <c r="Z14" s="26">
        <f t="shared" si="9"/>
        <v>0</v>
      </c>
      <c r="AA14" s="26">
        <f t="shared" si="10"/>
        <v>2.25</v>
      </c>
    </row>
    <row r="15" spans="1:27" ht="24.95" customHeight="1">
      <c r="A15" s="377">
        <f>'S 1'!A12</f>
        <v>7</v>
      </c>
      <c r="B15" s="212" t="str">
        <f>'S 1'!B12</f>
        <v xml:space="preserve">Bergins Leandra </v>
      </c>
      <c r="C15" s="378">
        <f>'S 1'!C12</f>
        <v>2011</v>
      </c>
      <c r="D15" s="379" t="str">
        <f>'S 1'!D12</f>
        <v>SVNA Hamburg</v>
      </c>
      <c r="E15" s="378" t="str">
        <f>'S 1'!E12</f>
        <v>DEU</v>
      </c>
      <c r="F15" s="220" t="s">
        <v>1304</v>
      </c>
      <c r="G15" s="206">
        <v>0.1</v>
      </c>
      <c r="H15" s="207"/>
      <c r="I15" s="208">
        <f t="shared" si="0"/>
        <v>0.1</v>
      </c>
      <c r="J15" s="222">
        <v>2.2000000000000002</v>
      </c>
      <c r="K15" s="223">
        <v>2.8</v>
      </c>
      <c r="L15" s="224">
        <v>3.3</v>
      </c>
      <c r="M15" s="225">
        <v>3.7</v>
      </c>
      <c r="N15" s="225">
        <v>3.3</v>
      </c>
      <c r="O15" s="226">
        <f t="shared" si="1"/>
        <v>3.3</v>
      </c>
      <c r="P15" s="230">
        <f t="shared" si="2"/>
        <v>4.5</v>
      </c>
      <c r="Q15" s="224"/>
      <c r="R15" s="210">
        <f t="shared" si="3"/>
        <v>4.5999999999999996</v>
      </c>
      <c r="S15" s="20">
        <f t="shared" si="4"/>
        <v>4.5999999999999996</v>
      </c>
      <c r="T15" s="17" t="e">
        <f t="shared" si="5"/>
        <v>#NUM!</v>
      </c>
      <c r="U15" s="245"/>
      <c r="W15" s="30" t="str">
        <f t="shared" si="6"/>
        <v>bez</v>
      </c>
      <c r="X15" s="26">
        <f t="shared" si="7"/>
        <v>0.1</v>
      </c>
      <c r="Y15" s="26">
        <f t="shared" si="8"/>
        <v>4.5</v>
      </c>
      <c r="Z15" s="26">
        <f t="shared" si="9"/>
        <v>0</v>
      </c>
      <c r="AA15" s="26">
        <f t="shared" si="10"/>
        <v>4.5999999999999996</v>
      </c>
    </row>
    <row r="16" spans="1:27" ht="24.95" customHeight="1">
      <c r="A16" s="377">
        <f>'S 1'!A13</f>
        <v>8</v>
      </c>
      <c r="B16" s="212" t="str">
        <f>'S 1'!B13</f>
        <v>Peterková Zdeňka</v>
      </c>
      <c r="C16" s="378">
        <f>'S 1'!C13</f>
        <v>2012</v>
      </c>
      <c r="D16" s="379" t="str">
        <f>'S 1'!D13</f>
        <v>RG Proactive Milevsko</v>
      </c>
      <c r="E16" s="378" t="str">
        <f>'S 1'!E13</f>
        <v>CZE</v>
      </c>
      <c r="F16" s="220" t="s">
        <v>1304</v>
      </c>
      <c r="G16" s="206">
        <v>0.1</v>
      </c>
      <c r="H16" s="207"/>
      <c r="I16" s="208">
        <f t="shared" si="0"/>
        <v>0.1</v>
      </c>
      <c r="J16" s="222">
        <v>5</v>
      </c>
      <c r="K16" s="223">
        <v>4</v>
      </c>
      <c r="L16" s="224">
        <v>4</v>
      </c>
      <c r="M16" s="225">
        <v>5</v>
      </c>
      <c r="N16" s="225">
        <v>2.8</v>
      </c>
      <c r="O16" s="226">
        <f t="shared" si="1"/>
        <v>4</v>
      </c>
      <c r="P16" s="230">
        <f t="shared" si="2"/>
        <v>1</v>
      </c>
      <c r="Q16" s="224"/>
      <c r="R16" s="210">
        <f t="shared" si="3"/>
        <v>1.1000000000000001</v>
      </c>
      <c r="S16" s="20">
        <f t="shared" si="4"/>
        <v>1.1000000000000001</v>
      </c>
      <c r="T16" s="17" t="e">
        <f t="shared" si="5"/>
        <v>#NUM!</v>
      </c>
      <c r="U16" s="245"/>
      <c r="W16" s="30" t="str">
        <f t="shared" si="6"/>
        <v>bez</v>
      </c>
      <c r="X16" s="26">
        <f t="shared" si="7"/>
        <v>0.1</v>
      </c>
      <c r="Y16" s="26">
        <f t="shared" si="8"/>
        <v>1</v>
      </c>
      <c r="Z16" s="26">
        <f t="shared" si="9"/>
        <v>0</v>
      </c>
      <c r="AA16" s="26">
        <f t="shared" si="10"/>
        <v>1.1000000000000001</v>
      </c>
    </row>
    <row r="17" spans="1:27" ht="24.95" customHeight="1">
      <c r="A17" s="377">
        <f>'S 1'!A14</f>
        <v>9</v>
      </c>
      <c r="B17" s="212" t="str">
        <f>'S 1'!B14</f>
        <v>Kozych Milana</v>
      </c>
      <c r="C17" s="378">
        <f>'S 1'!C14</f>
        <v>2011</v>
      </c>
      <c r="D17" s="379" t="str">
        <f>'S 1'!D14</f>
        <v xml:space="preserve">TJSK Prague </v>
      </c>
      <c r="E17" s="378" t="str">
        <f>'S 1'!E14</f>
        <v>CZE</v>
      </c>
      <c r="F17" s="220" t="s">
        <v>1304</v>
      </c>
      <c r="G17" s="206">
        <v>0.5</v>
      </c>
      <c r="H17" s="207"/>
      <c r="I17" s="208">
        <f t="shared" si="0"/>
        <v>0.5</v>
      </c>
      <c r="J17" s="222">
        <v>1</v>
      </c>
      <c r="K17" s="223">
        <v>3.1</v>
      </c>
      <c r="L17" s="224">
        <v>2.5</v>
      </c>
      <c r="M17" s="225">
        <v>3.9</v>
      </c>
      <c r="N17" s="225">
        <v>3.7</v>
      </c>
      <c r="O17" s="226">
        <f t="shared" si="1"/>
        <v>3.4</v>
      </c>
      <c r="P17" s="230">
        <f t="shared" si="2"/>
        <v>5.6</v>
      </c>
      <c r="Q17" s="224"/>
      <c r="R17" s="210">
        <f t="shared" si="3"/>
        <v>6.1</v>
      </c>
      <c r="S17" s="20">
        <f t="shared" si="4"/>
        <v>6.1</v>
      </c>
      <c r="T17" s="17" t="e">
        <f t="shared" si="5"/>
        <v>#NUM!</v>
      </c>
      <c r="U17" s="245"/>
      <c r="W17" s="30" t="str">
        <f t="shared" si="6"/>
        <v>bez</v>
      </c>
      <c r="X17" s="26">
        <f t="shared" si="7"/>
        <v>0.5</v>
      </c>
      <c r="Y17" s="26">
        <f t="shared" si="8"/>
        <v>5.6</v>
      </c>
      <c r="Z17" s="26">
        <f t="shared" si="9"/>
        <v>0</v>
      </c>
      <c r="AA17" s="26">
        <f t="shared" si="10"/>
        <v>6.1</v>
      </c>
    </row>
    <row r="18" spans="1:27" ht="24.95" customHeight="1">
      <c r="A18" s="377">
        <f>'S 1'!A15</f>
        <v>10</v>
      </c>
      <c r="B18" s="212" t="str">
        <f>'S 1'!B15</f>
        <v>Řezníková Amélie Jana</v>
      </c>
      <c r="C18" s="378">
        <f>'S 1'!C15</f>
        <v>2011</v>
      </c>
      <c r="D18" s="379" t="str">
        <f>'S 1'!D15</f>
        <v>RG Proactive Milevsko</v>
      </c>
      <c r="E18" s="378" t="str">
        <f>'S 1'!E15</f>
        <v>CZE</v>
      </c>
      <c r="F18" s="220" t="s">
        <v>1304</v>
      </c>
      <c r="G18" s="206">
        <v>0.1</v>
      </c>
      <c r="H18" s="207"/>
      <c r="I18" s="208">
        <f t="shared" si="0"/>
        <v>0.1</v>
      </c>
      <c r="J18" s="222">
        <v>4.5</v>
      </c>
      <c r="K18" s="223">
        <v>4.2</v>
      </c>
      <c r="L18" s="224">
        <v>3.8</v>
      </c>
      <c r="M18" s="225">
        <v>4.9000000000000004</v>
      </c>
      <c r="N18" s="225">
        <v>3.8</v>
      </c>
      <c r="O18" s="226">
        <f t="shared" si="1"/>
        <v>4</v>
      </c>
      <c r="P18" s="230">
        <f t="shared" si="2"/>
        <v>1.5</v>
      </c>
      <c r="Q18" s="224"/>
      <c r="R18" s="210">
        <f t="shared" si="3"/>
        <v>1.6</v>
      </c>
      <c r="S18" s="20">
        <f t="shared" si="4"/>
        <v>1.6</v>
      </c>
      <c r="T18" s="17" t="e">
        <f t="shared" si="5"/>
        <v>#NUM!</v>
      </c>
      <c r="U18" s="245"/>
      <c r="W18" s="30" t="str">
        <f t="shared" si="6"/>
        <v>bez</v>
      </c>
      <c r="X18" s="26">
        <f t="shared" si="7"/>
        <v>0.1</v>
      </c>
      <c r="Y18" s="26">
        <f t="shared" si="8"/>
        <v>1.5</v>
      </c>
      <c r="Z18" s="26">
        <f t="shared" si="9"/>
        <v>0</v>
      </c>
      <c r="AA18" s="26">
        <f t="shared" si="10"/>
        <v>1.6</v>
      </c>
    </row>
    <row r="19" spans="1:27" ht="24.95" customHeight="1">
      <c r="A19" s="377">
        <f>'S 1'!A16</f>
        <v>12</v>
      </c>
      <c r="B19" s="212" t="str">
        <f>'S 1'!B16</f>
        <v>Pintová Andrea</v>
      </c>
      <c r="C19" s="378">
        <f>'S 1'!C16</f>
        <v>2012</v>
      </c>
      <c r="D19" s="379" t="str">
        <f>'S 1'!D16</f>
        <v>RG Proactive Milevsko</v>
      </c>
      <c r="E19" s="378" t="str">
        <f>'S 1'!E16</f>
        <v>CZE</v>
      </c>
      <c r="F19" s="220" t="s">
        <v>1304</v>
      </c>
      <c r="G19" s="206">
        <v>0.1</v>
      </c>
      <c r="H19" s="207"/>
      <c r="I19" s="208">
        <f t="shared" si="0"/>
        <v>0.1</v>
      </c>
      <c r="J19" s="222">
        <v>4.3</v>
      </c>
      <c r="K19" s="223">
        <v>4.4000000000000004</v>
      </c>
      <c r="L19" s="224">
        <v>4.2</v>
      </c>
      <c r="M19" s="225">
        <v>4.9000000000000004</v>
      </c>
      <c r="N19" s="225">
        <v>3.5</v>
      </c>
      <c r="O19" s="226">
        <f t="shared" si="1"/>
        <v>4.3</v>
      </c>
      <c r="P19" s="230">
        <f t="shared" si="2"/>
        <v>1.4000000000000004</v>
      </c>
      <c r="Q19" s="224"/>
      <c r="R19" s="210">
        <f t="shared" si="3"/>
        <v>1.5000000000000004</v>
      </c>
      <c r="S19" s="20">
        <f t="shared" si="4"/>
        <v>1.5000000000000004</v>
      </c>
      <c r="T19" s="17" t="e">
        <f t="shared" si="5"/>
        <v>#NUM!</v>
      </c>
      <c r="U19" s="245"/>
      <c r="W19" s="30" t="str">
        <f t="shared" si="6"/>
        <v>bez</v>
      </c>
      <c r="X19" s="26">
        <f t="shared" si="7"/>
        <v>0.1</v>
      </c>
      <c r="Y19" s="26">
        <f t="shared" si="8"/>
        <v>1.4000000000000004</v>
      </c>
      <c r="Z19" s="26">
        <f t="shared" si="9"/>
        <v>0</v>
      </c>
      <c r="AA19" s="26">
        <f t="shared" si="10"/>
        <v>1.5000000000000004</v>
      </c>
    </row>
    <row r="20" spans="1:27" ht="24.95" customHeight="1">
      <c r="A20" s="218"/>
      <c r="B20" s="219"/>
      <c r="C20" s="220"/>
      <c r="D20" s="221"/>
      <c r="E20" s="220"/>
      <c r="F20" s="220"/>
      <c r="G20" s="206"/>
      <c r="H20" s="207"/>
      <c r="I20" s="208">
        <f t="shared" si="0"/>
        <v>0</v>
      </c>
      <c r="J20" s="222"/>
      <c r="K20" s="223"/>
      <c r="L20" s="224"/>
      <c r="M20" s="225"/>
      <c r="N20" s="225"/>
      <c r="O20" s="226" t="e">
        <f t="shared" si="1"/>
        <v>#NUM!</v>
      </c>
      <c r="P20" s="230" t="e">
        <f t="shared" si="2"/>
        <v>#NUM!</v>
      </c>
      <c r="Q20" s="224"/>
      <c r="R20" s="210" t="e">
        <f t="shared" si="3"/>
        <v>#NUM!</v>
      </c>
      <c r="S20" s="20" t="e">
        <f t="shared" si="4"/>
        <v>#NUM!</v>
      </c>
      <c r="T20" s="17" t="e">
        <f t="shared" si="5"/>
        <v>#NUM!</v>
      </c>
      <c r="U20" s="245"/>
      <c r="W20" s="30">
        <f t="shared" si="6"/>
        <v>0</v>
      </c>
      <c r="X20" s="26">
        <f t="shared" si="7"/>
        <v>0</v>
      </c>
      <c r="Y20" s="26" t="e">
        <f t="shared" si="8"/>
        <v>#NUM!</v>
      </c>
      <c r="Z20" s="26">
        <f t="shared" si="9"/>
        <v>0</v>
      </c>
      <c r="AA20" s="26" t="e">
        <f t="shared" si="10"/>
        <v>#NUM!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20 J9:N20">
    <cfRule type="cellIs" dxfId="40" priority="1" stopIfTrue="1" operator="equal">
      <formula>0</formula>
    </cfRule>
  </conditionalFormatting>
  <conditionalFormatting sqref="I9:I20">
    <cfRule type="cellIs" dxfId="39" priority="2" stopIfTrue="1" operator="equal">
      <formula>0</formula>
    </cfRule>
    <cfRule type="cellIs" dxfId="38" priority="3" stopIfTrue="1" operator="greaterThan">
      <formula>-100</formula>
    </cfRule>
  </conditionalFormatting>
  <conditionalFormatting sqref="O9:O20">
    <cfRule type="cellIs" dxfId="37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9"/>
  <sheetViews>
    <sheetView topLeftCell="A4" workbookViewId="0">
      <selection activeCell="O19" sqref="O19"/>
    </sheetView>
  </sheetViews>
  <sheetFormatPr defaultRowHeight="12.75"/>
  <cols>
    <col min="1" max="1" width="13.42578125" customWidth="1"/>
    <col min="2" max="2" width="29.140625" customWidth="1"/>
    <col min="4" max="4" width="21.5703125" customWidth="1"/>
    <col min="8" max="8" width="0" hidden="1" customWidth="1"/>
  </cols>
  <sheetData>
    <row r="1" spans="1:27" ht="23.25">
      <c r="A1" s="6" t="s">
        <v>7</v>
      </c>
      <c r="B1" s="1"/>
      <c r="C1" s="306"/>
      <c r="D1" s="8"/>
      <c r="E1" s="306"/>
      <c r="F1" s="4"/>
      <c r="G1" s="12"/>
      <c r="H1" s="10"/>
      <c r="N1" s="209" t="s">
        <v>1054</v>
      </c>
      <c r="O1" s="162" t="s">
        <v>11</v>
      </c>
      <c r="P1" s="1"/>
      <c r="Q1" s="243" t="s">
        <v>1271</v>
      </c>
      <c r="R1" s="244"/>
      <c r="S1" s="244"/>
    </row>
    <row r="2" spans="1:27" ht="23.25">
      <c r="A2" s="6"/>
      <c r="B2" s="1"/>
      <c r="C2" s="306"/>
      <c r="D2" s="8"/>
      <c r="E2" s="306"/>
      <c r="F2" s="4"/>
      <c r="G2" s="10"/>
      <c r="H2" s="10"/>
      <c r="M2" s="13"/>
      <c r="N2" s="13"/>
      <c r="O2" s="197">
        <v>4</v>
      </c>
      <c r="P2" s="1"/>
      <c r="Q2" s="243">
        <v>10</v>
      </c>
      <c r="R2" s="3"/>
      <c r="S2" s="3"/>
    </row>
    <row r="3" spans="1:27" ht="22.5">
      <c r="A3" s="6"/>
      <c r="B3" s="1"/>
      <c r="C3" s="306"/>
      <c r="D3" s="8"/>
      <c r="E3" s="306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306"/>
      <c r="D4" s="8"/>
      <c r="E4" s="306"/>
      <c r="F4" s="4"/>
      <c r="G4" s="7"/>
      <c r="H4" s="7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">
        <v>1595</v>
      </c>
    </row>
    <row r="5" spans="1:27" ht="22.5">
      <c r="A5" s="6"/>
      <c r="B5" s="1"/>
      <c r="C5" s="306"/>
      <c r="D5" s="8"/>
      <c r="E5" s="306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1594</v>
      </c>
      <c r="B6" s="1"/>
      <c r="C6" s="306"/>
      <c r="D6" s="8"/>
      <c r="E6" s="306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">
        <v>1596</v>
      </c>
    </row>
    <row r="7" spans="1:27" ht="15.75">
      <c r="A7" s="481" t="s">
        <v>0</v>
      </c>
      <c r="B7" s="483" t="s">
        <v>1</v>
      </c>
      <c r="C7" s="485" t="s">
        <v>2</v>
      </c>
      <c r="D7" s="483" t="s">
        <v>3</v>
      </c>
      <c r="E7" s="487" t="s">
        <v>4</v>
      </c>
      <c r="F7" s="477" t="s">
        <v>191</v>
      </c>
      <c r="G7" s="231" t="str">
        <f>Kat1S1</f>
        <v>sestava bez náčiní</v>
      </c>
      <c r="H7" s="232"/>
      <c r="I7" s="16"/>
      <c r="J7" s="16"/>
      <c r="K7" s="16"/>
      <c r="L7" s="16"/>
      <c r="M7" s="16"/>
      <c r="N7" s="16"/>
      <c r="O7" s="16"/>
      <c r="P7" s="16"/>
      <c r="Q7" s="16"/>
      <c r="R7" s="16"/>
      <c r="S7" s="233"/>
      <c r="T7" s="479" t="s">
        <v>12</v>
      </c>
      <c r="U7" s="475"/>
    </row>
    <row r="8" spans="1:27" ht="16.5" thickBot="1">
      <c r="A8" s="482">
        <v>0</v>
      </c>
      <c r="B8" s="484">
        <v>0</v>
      </c>
      <c r="C8" s="486">
        <v>0</v>
      </c>
      <c r="D8" s="484">
        <v>0</v>
      </c>
      <c r="E8" s="488">
        <v>0</v>
      </c>
      <c r="F8" s="478">
        <v>0</v>
      </c>
      <c r="G8" s="229" t="s">
        <v>1257</v>
      </c>
      <c r="H8" s="227" t="s">
        <v>1262</v>
      </c>
      <c r="I8" s="228" t="s">
        <v>8</v>
      </c>
      <c r="J8" s="375" t="s">
        <v>1258</v>
      </c>
      <c r="K8" s="375" t="s">
        <v>9</v>
      </c>
      <c r="L8" s="375" t="s">
        <v>10</v>
      </c>
      <c r="M8" s="375" t="s">
        <v>1259</v>
      </c>
      <c r="N8" s="375" t="s">
        <v>1260</v>
      </c>
      <c r="O8" s="228" t="s">
        <v>1261</v>
      </c>
      <c r="P8" s="375" t="s">
        <v>11</v>
      </c>
      <c r="Q8" s="234" t="s">
        <v>5</v>
      </c>
      <c r="R8" s="228" t="s">
        <v>6</v>
      </c>
      <c r="S8" s="235" t="s">
        <v>13</v>
      </c>
      <c r="T8" s="480"/>
      <c r="U8" s="476"/>
      <c r="W8" s="29" t="s">
        <v>192</v>
      </c>
      <c r="X8" s="29" t="s">
        <v>8</v>
      </c>
      <c r="Y8" s="29" t="s">
        <v>11</v>
      </c>
      <c r="Z8" s="29" t="s">
        <v>193</v>
      </c>
      <c r="AA8" s="29" t="s">
        <v>13</v>
      </c>
    </row>
    <row r="9" spans="1:27" ht="25.5" customHeight="1">
      <c r="A9" s="377">
        <f>'S 2'!A6</f>
        <v>2</v>
      </c>
      <c r="B9" s="212" t="str">
        <f>'S 2'!B6</f>
        <v xml:space="preserve">Szabová Viktória  </v>
      </c>
      <c r="C9" s="378">
        <f>'S 2'!C6</f>
        <v>2010</v>
      </c>
      <c r="D9" s="379" t="str">
        <f>'S 2'!D6</f>
        <v>ŠK Juventa Bratislava</v>
      </c>
      <c r="E9" s="378" t="str">
        <f>'S 2'!E6</f>
        <v>CZE</v>
      </c>
      <c r="F9" s="220" t="s">
        <v>1304</v>
      </c>
      <c r="G9" s="206">
        <v>0.9</v>
      </c>
      <c r="H9" s="207"/>
      <c r="I9" s="208">
        <f t="shared" ref="I9:I19" si="0">G9+H9</f>
        <v>0.9</v>
      </c>
      <c r="J9" s="222">
        <v>1.8</v>
      </c>
      <c r="K9" s="223">
        <v>3</v>
      </c>
      <c r="L9" s="224">
        <v>3.1</v>
      </c>
      <c r="M9" s="225">
        <v>4.8</v>
      </c>
      <c r="N9" s="225">
        <v>3.4</v>
      </c>
      <c r="O9" s="226">
        <f t="shared" ref="O9:O19" si="1">IF($O$2=2,TRUNC(SUM(K9:L9)/2*1000)/1000,IF($O$2=3,TRUNC(SUM(K9:M9)/3*1000)/1000,IF($O$2=4,TRUNC(MEDIAN(K9:N9)*1000)/1000,"???")))</f>
        <v>3.25</v>
      </c>
      <c r="P9" s="230">
        <f t="shared" ref="P9:P19" si="2">IF(AND(J9=0,O9=0),0,IF(($Q$2-J9-O9)&lt;0,0,$Q$2-J9-O9))</f>
        <v>4.9499999999999993</v>
      </c>
      <c r="Q9" s="224"/>
      <c r="R9" s="210">
        <f t="shared" ref="R9:R19" si="3">I9+P9-Q9</f>
        <v>5.85</v>
      </c>
      <c r="S9" s="20">
        <f t="shared" ref="S9:S19" si="4">R9</f>
        <v>5.85</v>
      </c>
      <c r="T9" s="17">
        <f t="shared" ref="T9:T19" si="5">RANK(R9,$R$9:$R$19)</f>
        <v>9</v>
      </c>
      <c r="U9" s="245"/>
      <c r="W9" s="30" t="str">
        <f t="shared" ref="W9:W19" si="6">F9</f>
        <v>bez</v>
      </c>
      <c r="X9" s="26">
        <f t="shared" ref="X9:X19" si="7">I9</f>
        <v>0.9</v>
      </c>
      <c r="Y9" s="26">
        <f t="shared" ref="Y9:AA19" si="8">P9</f>
        <v>4.9499999999999993</v>
      </c>
      <c r="Z9" s="26">
        <f t="shared" si="8"/>
        <v>0</v>
      </c>
      <c r="AA9" s="26">
        <f t="shared" si="8"/>
        <v>5.85</v>
      </c>
    </row>
    <row r="10" spans="1:27" ht="25.5" customHeight="1">
      <c r="A10" s="377">
        <f>'S 2'!A7</f>
        <v>3</v>
      </c>
      <c r="B10" s="212" t="str">
        <f>'S 2'!B7</f>
        <v xml:space="preserve">Fialová Karolína </v>
      </c>
      <c r="C10" s="378">
        <f>'S 2'!C7</f>
        <v>2010</v>
      </c>
      <c r="D10" s="379" t="str">
        <f>'S 2'!D7</f>
        <v>TJ Sokol Plzeň IV</v>
      </c>
      <c r="E10" s="378" t="str">
        <f>'S 2'!E7</f>
        <v>CZE</v>
      </c>
      <c r="F10" s="220" t="s">
        <v>1304</v>
      </c>
      <c r="G10" s="206">
        <v>0.7</v>
      </c>
      <c r="H10" s="207"/>
      <c r="I10" s="208">
        <f t="shared" si="0"/>
        <v>0.7</v>
      </c>
      <c r="J10" s="222">
        <v>1.5</v>
      </c>
      <c r="K10" s="223">
        <v>3.3</v>
      </c>
      <c r="L10" s="224">
        <v>3.2</v>
      </c>
      <c r="M10" s="225">
        <v>4</v>
      </c>
      <c r="N10" s="225">
        <v>3.8</v>
      </c>
      <c r="O10" s="226">
        <f t="shared" si="1"/>
        <v>3.55</v>
      </c>
      <c r="P10" s="230">
        <f t="shared" si="2"/>
        <v>4.95</v>
      </c>
      <c r="Q10" s="224"/>
      <c r="R10" s="210">
        <f t="shared" si="3"/>
        <v>5.65</v>
      </c>
      <c r="S10" s="20">
        <f t="shared" si="4"/>
        <v>5.65</v>
      </c>
      <c r="T10" s="17">
        <f t="shared" si="5"/>
        <v>10</v>
      </c>
      <c r="U10" s="245"/>
      <c r="W10" s="30" t="str">
        <f t="shared" si="6"/>
        <v>bez</v>
      </c>
      <c r="X10" s="26">
        <f t="shared" si="7"/>
        <v>0.7</v>
      </c>
      <c r="Y10" s="26">
        <f t="shared" si="8"/>
        <v>4.95</v>
      </c>
      <c r="Z10" s="26">
        <f t="shared" si="8"/>
        <v>0</v>
      </c>
      <c r="AA10" s="26">
        <f t="shared" si="8"/>
        <v>5.65</v>
      </c>
    </row>
    <row r="11" spans="1:27" ht="25.5" customHeight="1">
      <c r="A11" s="377">
        <f>'S 2'!A8</f>
        <v>5</v>
      </c>
      <c r="B11" s="212" t="str">
        <f>'S 2'!B8</f>
        <v xml:space="preserve">Kratochvílová Leontýna </v>
      </c>
      <c r="C11" s="378">
        <f>'S 2'!C8</f>
        <v>2010</v>
      </c>
      <c r="D11" s="379" t="str">
        <f>'S 2'!D8</f>
        <v>TJ Sokol Plzeň IV</v>
      </c>
      <c r="E11" s="378" t="str">
        <f>'S 2'!E8</f>
        <v>CZE</v>
      </c>
      <c r="F11" s="220" t="s">
        <v>1304</v>
      </c>
      <c r="G11" s="206">
        <v>1</v>
      </c>
      <c r="H11" s="207"/>
      <c r="I11" s="208">
        <f t="shared" si="0"/>
        <v>1</v>
      </c>
      <c r="J11" s="222">
        <v>1.4</v>
      </c>
      <c r="K11" s="223">
        <v>2.7</v>
      </c>
      <c r="L11" s="224">
        <v>3</v>
      </c>
      <c r="M11" s="225">
        <v>3.2</v>
      </c>
      <c r="N11" s="225">
        <v>3</v>
      </c>
      <c r="O11" s="226">
        <f t="shared" si="1"/>
        <v>3</v>
      </c>
      <c r="P11" s="230">
        <f t="shared" si="2"/>
        <v>5.6</v>
      </c>
      <c r="Q11" s="224"/>
      <c r="R11" s="210">
        <f t="shared" si="3"/>
        <v>6.6</v>
      </c>
      <c r="S11" s="20">
        <f t="shared" si="4"/>
        <v>6.6</v>
      </c>
      <c r="T11" s="17">
        <f t="shared" si="5"/>
        <v>5</v>
      </c>
      <c r="U11" s="245"/>
      <c r="W11" s="30" t="str">
        <f t="shared" si="6"/>
        <v>bez</v>
      </c>
      <c r="X11" s="26">
        <f t="shared" si="7"/>
        <v>1</v>
      </c>
      <c r="Y11" s="26">
        <f t="shared" si="8"/>
        <v>5.6</v>
      </c>
      <c r="Z11" s="26">
        <f t="shared" si="8"/>
        <v>0</v>
      </c>
      <c r="AA11" s="26">
        <f t="shared" si="8"/>
        <v>6.6</v>
      </c>
    </row>
    <row r="12" spans="1:27" ht="25.5" customHeight="1">
      <c r="A12" s="377">
        <f>'S 2'!A9</f>
        <v>6</v>
      </c>
      <c r="B12" s="212" t="str">
        <f>'S 2'!B9</f>
        <v>Janoušková Mia</v>
      </c>
      <c r="C12" s="378">
        <f>'S 2'!C9</f>
        <v>2010</v>
      </c>
      <c r="D12" s="379" t="str">
        <f>'S 2'!D9</f>
        <v xml:space="preserve">TJSK Prague </v>
      </c>
      <c r="E12" s="378" t="str">
        <f>'S 2'!E9</f>
        <v>CZE</v>
      </c>
      <c r="F12" s="220" t="s">
        <v>1304</v>
      </c>
      <c r="G12" s="206">
        <v>0.7</v>
      </c>
      <c r="H12" s="207"/>
      <c r="I12" s="208">
        <f t="shared" si="0"/>
        <v>0.7</v>
      </c>
      <c r="J12" s="222">
        <v>1.6</v>
      </c>
      <c r="K12" s="223">
        <v>2.7</v>
      </c>
      <c r="L12" s="224">
        <v>3.4</v>
      </c>
      <c r="M12" s="225">
        <v>2.5</v>
      </c>
      <c r="N12" s="225">
        <v>3.4</v>
      </c>
      <c r="O12" s="226">
        <f t="shared" si="1"/>
        <v>3.05</v>
      </c>
      <c r="P12" s="230">
        <f t="shared" si="2"/>
        <v>5.3500000000000005</v>
      </c>
      <c r="Q12" s="224"/>
      <c r="R12" s="210">
        <f t="shared" si="3"/>
        <v>6.0500000000000007</v>
      </c>
      <c r="S12" s="20">
        <f t="shared" si="4"/>
        <v>6.0500000000000007</v>
      </c>
      <c r="T12" s="17">
        <f t="shared" si="5"/>
        <v>7</v>
      </c>
      <c r="U12" s="245"/>
      <c r="W12" s="30" t="str">
        <f t="shared" si="6"/>
        <v>bez</v>
      </c>
      <c r="X12" s="26">
        <f t="shared" si="7"/>
        <v>0.7</v>
      </c>
      <c r="Y12" s="26">
        <f t="shared" si="8"/>
        <v>5.3500000000000005</v>
      </c>
      <c r="Z12" s="26">
        <f t="shared" si="8"/>
        <v>0</v>
      </c>
      <c r="AA12" s="26">
        <f t="shared" si="8"/>
        <v>6.0500000000000007</v>
      </c>
    </row>
    <row r="13" spans="1:27" ht="25.5" customHeight="1">
      <c r="A13" s="377">
        <f>'S 2'!A10</f>
        <v>7</v>
      </c>
      <c r="B13" s="212" t="str">
        <f>'S 2'!B10</f>
        <v xml:space="preserve">Ullmanová Tereza </v>
      </c>
      <c r="C13" s="378">
        <f>'S 2'!C10</f>
        <v>2010</v>
      </c>
      <c r="D13" s="379" t="str">
        <f>'S 2'!D10</f>
        <v>Slavia SK Rapid Plzeň</v>
      </c>
      <c r="E13" s="378" t="str">
        <f>'S 2'!E10</f>
        <v>CZE</v>
      </c>
      <c r="F13" s="220" t="s">
        <v>1304</v>
      </c>
      <c r="G13" s="206">
        <v>0.7</v>
      </c>
      <c r="H13" s="207"/>
      <c r="I13" s="208">
        <f t="shared" si="0"/>
        <v>0.7</v>
      </c>
      <c r="J13" s="222">
        <v>1.6</v>
      </c>
      <c r="K13" s="223">
        <v>2.2999999999999998</v>
      </c>
      <c r="L13" s="224">
        <v>2.9</v>
      </c>
      <c r="M13" s="225">
        <v>3.5</v>
      </c>
      <c r="N13" s="225">
        <v>3.3</v>
      </c>
      <c r="O13" s="226">
        <f t="shared" si="1"/>
        <v>3.1</v>
      </c>
      <c r="P13" s="230">
        <f t="shared" si="2"/>
        <v>5.3000000000000007</v>
      </c>
      <c r="Q13" s="224"/>
      <c r="R13" s="210">
        <f t="shared" si="3"/>
        <v>6.0000000000000009</v>
      </c>
      <c r="S13" s="20">
        <f t="shared" si="4"/>
        <v>6.0000000000000009</v>
      </c>
      <c r="T13" s="17">
        <f t="shared" si="5"/>
        <v>8</v>
      </c>
      <c r="U13" s="245"/>
      <c r="W13" s="30" t="str">
        <f t="shared" si="6"/>
        <v>bez</v>
      </c>
      <c r="X13" s="26">
        <f t="shared" si="7"/>
        <v>0.7</v>
      </c>
      <c r="Y13" s="26">
        <f t="shared" si="8"/>
        <v>5.3000000000000007</v>
      </c>
      <c r="Z13" s="26">
        <f t="shared" si="8"/>
        <v>0</v>
      </c>
      <c r="AA13" s="26">
        <f t="shared" si="8"/>
        <v>6.0000000000000009</v>
      </c>
    </row>
    <row r="14" spans="1:27" ht="25.5" customHeight="1">
      <c r="A14" s="377">
        <f>'S 2'!A11</f>
        <v>9</v>
      </c>
      <c r="B14" s="212" t="str">
        <f>'S 2'!B11</f>
        <v>Kloboučníková Gabriela</v>
      </c>
      <c r="C14" s="378">
        <f>'S 2'!C11</f>
        <v>2010</v>
      </c>
      <c r="D14" s="379" t="str">
        <f>'S 2'!D11</f>
        <v xml:space="preserve">TJSK Prague </v>
      </c>
      <c r="E14" s="378" t="str">
        <f>'S 2'!E11</f>
        <v>CZE</v>
      </c>
      <c r="F14" s="220" t="s">
        <v>1304</v>
      </c>
      <c r="G14" s="206">
        <v>1.5</v>
      </c>
      <c r="H14" s="207"/>
      <c r="I14" s="208">
        <f t="shared" si="0"/>
        <v>1.5</v>
      </c>
      <c r="J14" s="222">
        <v>1</v>
      </c>
      <c r="K14" s="223">
        <v>1.8</v>
      </c>
      <c r="L14" s="224">
        <v>2.7</v>
      </c>
      <c r="M14" s="225">
        <v>2</v>
      </c>
      <c r="N14" s="225">
        <v>2.2000000000000002</v>
      </c>
      <c r="O14" s="226">
        <f t="shared" si="1"/>
        <v>2.1</v>
      </c>
      <c r="P14" s="230">
        <f t="shared" si="2"/>
        <v>6.9</v>
      </c>
      <c r="Q14" s="224"/>
      <c r="R14" s="210">
        <f t="shared" si="3"/>
        <v>8.4</v>
      </c>
      <c r="S14" s="20">
        <f t="shared" si="4"/>
        <v>8.4</v>
      </c>
      <c r="T14" s="17">
        <f t="shared" si="5"/>
        <v>1</v>
      </c>
      <c r="U14" s="245"/>
      <c r="W14" s="30" t="str">
        <f t="shared" si="6"/>
        <v>bez</v>
      </c>
      <c r="X14" s="26">
        <f t="shared" si="7"/>
        <v>1.5</v>
      </c>
      <c r="Y14" s="26">
        <f t="shared" si="8"/>
        <v>6.9</v>
      </c>
      <c r="Z14" s="26">
        <f t="shared" si="8"/>
        <v>0</v>
      </c>
      <c r="AA14" s="26">
        <f t="shared" si="8"/>
        <v>8.4</v>
      </c>
    </row>
    <row r="15" spans="1:27" ht="25.5" customHeight="1">
      <c r="A15" s="377">
        <f>'S 2'!A12</f>
        <v>10</v>
      </c>
      <c r="B15" s="212" t="str">
        <f>'S 2'!B12</f>
        <v xml:space="preserve">Erika Bubeníčková </v>
      </c>
      <c r="C15" s="378">
        <f>'S 2'!C12</f>
        <v>2010</v>
      </c>
      <c r="D15" s="379" t="str">
        <f>'S 2'!D12</f>
        <v>SK Triumf Praha</v>
      </c>
      <c r="E15" s="378" t="str">
        <f>'S 2'!E12</f>
        <v>CZE</v>
      </c>
      <c r="F15" s="220" t="s">
        <v>1304</v>
      </c>
      <c r="G15" s="206">
        <v>1.2</v>
      </c>
      <c r="H15" s="207"/>
      <c r="I15" s="208">
        <f t="shared" si="0"/>
        <v>1.2</v>
      </c>
      <c r="J15" s="222">
        <v>1.3</v>
      </c>
      <c r="K15" s="223">
        <v>2.2000000000000002</v>
      </c>
      <c r="L15" s="224">
        <v>2.8</v>
      </c>
      <c r="M15" s="225">
        <v>3.7</v>
      </c>
      <c r="N15" s="225">
        <v>3.1</v>
      </c>
      <c r="O15" s="226">
        <f t="shared" si="1"/>
        <v>2.95</v>
      </c>
      <c r="P15" s="230">
        <f t="shared" si="2"/>
        <v>5.7499999999999991</v>
      </c>
      <c r="Q15" s="224"/>
      <c r="R15" s="210">
        <f t="shared" si="3"/>
        <v>6.9499999999999993</v>
      </c>
      <c r="S15" s="20">
        <f t="shared" si="4"/>
        <v>6.9499999999999993</v>
      </c>
      <c r="T15" s="17">
        <f t="shared" si="5"/>
        <v>4</v>
      </c>
      <c r="U15" s="245"/>
      <c r="W15" s="30" t="str">
        <f t="shared" si="6"/>
        <v>bez</v>
      </c>
      <c r="X15" s="26">
        <f t="shared" si="7"/>
        <v>1.2</v>
      </c>
      <c r="Y15" s="26">
        <f t="shared" si="8"/>
        <v>5.7499999999999991</v>
      </c>
      <c r="Z15" s="26">
        <f t="shared" si="8"/>
        <v>0</v>
      </c>
      <c r="AA15" s="26">
        <f t="shared" si="8"/>
        <v>6.9499999999999993</v>
      </c>
    </row>
    <row r="16" spans="1:27" ht="25.5" customHeight="1">
      <c r="A16" s="377">
        <f>'S 2'!A13</f>
        <v>11</v>
      </c>
      <c r="B16" s="212" t="str">
        <f>'S 2'!B13</f>
        <v xml:space="preserve">Schokin Victoria </v>
      </c>
      <c r="C16" s="378">
        <f>'S 2'!C13</f>
        <v>2010</v>
      </c>
      <c r="D16" s="379" t="str">
        <f>'S 2'!D13</f>
        <v>SVNA Hamburg</v>
      </c>
      <c r="E16" s="378" t="str">
        <f>'S 2'!E13</f>
        <v>DEU</v>
      </c>
      <c r="F16" s="220" t="s">
        <v>1304</v>
      </c>
      <c r="G16" s="206">
        <v>1</v>
      </c>
      <c r="H16" s="207"/>
      <c r="I16" s="208">
        <f t="shared" si="0"/>
        <v>1</v>
      </c>
      <c r="J16" s="222">
        <v>1.2</v>
      </c>
      <c r="K16" s="223">
        <v>1.6</v>
      </c>
      <c r="L16" s="224">
        <v>2.7</v>
      </c>
      <c r="M16" s="225">
        <v>2.8</v>
      </c>
      <c r="N16" s="225">
        <v>3</v>
      </c>
      <c r="O16" s="226">
        <f t="shared" si="1"/>
        <v>2.75</v>
      </c>
      <c r="P16" s="230">
        <f t="shared" si="2"/>
        <v>6.0500000000000007</v>
      </c>
      <c r="Q16" s="224"/>
      <c r="R16" s="210">
        <f t="shared" si="3"/>
        <v>7.0500000000000007</v>
      </c>
      <c r="S16" s="20">
        <f t="shared" si="4"/>
        <v>7.0500000000000007</v>
      </c>
      <c r="T16" s="17">
        <f t="shared" si="5"/>
        <v>3</v>
      </c>
      <c r="U16" s="245"/>
      <c r="W16" s="30" t="str">
        <f t="shared" si="6"/>
        <v>bez</v>
      </c>
      <c r="X16" s="26">
        <f t="shared" si="7"/>
        <v>1</v>
      </c>
      <c r="Y16" s="26">
        <f t="shared" si="8"/>
        <v>6.0500000000000007</v>
      </c>
      <c r="Z16" s="26">
        <f t="shared" si="8"/>
        <v>0</v>
      </c>
      <c r="AA16" s="26">
        <f t="shared" si="8"/>
        <v>7.0500000000000007</v>
      </c>
    </row>
    <row r="17" spans="1:27" ht="25.5" customHeight="1">
      <c r="A17" s="377">
        <f>'S 2'!A14</f>
        <v>12</v>
      </c>
      <c r="B17" s="212" t="str">
        <f>'S 2'!B14</f>
        <v xml:space="preserve">Malá Agáta </v>
      </c>
      <c r="C17" s="378">
        <f>'S 2'!C14</f>
        <v>2010</v>
      </c>
      <c r="D17" s="379" t="str">
        <f>'S 2'!D14</f>
        <v>ŠK Juventa Bratislava</v>
      </c>
      <c r="E17" s="378" t="str">
        <f>'S 2'!E14</f>
        <v>CZE</v>
      </c>
      <c r="F17" s="220" t="s">
        <v>1304</v>
      </c>
      <c r="G17" s="206">
        <v>1.1000000000000001</v>
      </c>
      <c r="H17" s="207"/>
      <c r="I17" s="208">
        <f t="shared" si="0"/>
        <v>1.1000000000000001</v>
      </c>
      <c r="J17" s="222">
        <v>1.8</v>
      </c>
      <c r="K17" s="223">
        <v>2.5</v>
      </c>
      <c r="L17" s="224">
        <v>3.1</v>
      </c>
      <c r="M17" s="225">
        <v>3.3</v>
      </c>
      <c r="N17" s="225">
        <v>3.6</v>
      </c>
      <c r="O17" s="226">
        <f t="shared" si="1"/>
        <v>3.2</v>
      </c>
      <c r="P17" s="230">
        <f t="shared" si="2"/>
        <v>4.9999999999999991</v>
      </c>
      <c r="Q17" s="224"/>
      <c r="R17" s="210">
        <f t="shared" si="3"/>
        <v>6.1</v>
      </c>
      <c r="S17" s="20">
        <f t="shared" si="4"/>
        <v>6.1</v>
      </c>
      <c r="T17" s="17">
        <f t="shared" si="5"/>
        <v>6</v>
      </c>
      <c r="U17" s="245"/>
      <c r="W17" s="30" t="str">
        <f t="shared" si="6"/>
        <v>bez</v>
      </c>
      <c r="X17" s="26">
        <f t="shared" si="7"/>
        <v>1.1000000000000001</v>
      </c>
      <c r="Y17" s="26">
        <f t="shared" si="8"/>
        <v>4.9999999999999991</v>
      </c>
      <c r="Z17" s="26">
        <f t="shared" si="8"/>
        <v>0</v>
      </c>
      <c r="AA17" s="26">
        <f t="shared" si="8"/>
        <v>6.1</v>
      </c>
    </row>
    <row r="18" spans="1:27" ht="25.5" customHeight="1">
      <c r="A18" s="377">
        <f>'S 2'!A15</f>
        <v>13</v>
      </c>
      <c r="B18" s="212" t="str">
        <f>'S 2'!B15</f>
        <v>Hubená Ema</v>
      </c>
      <c r="C18" s="378">
        <f>'S 2'!C15</f>
        <v>2010</v>
      </c>
      <c r="D18" s="379" t="str">
        <f>'S 2'!D15</f>
        <v xml:space="preserve">TJSK Prague </v>
      </c>
      <c r="E18" s="378" t="str">
        <f>'S 2'!E15</f>
        <v>CZE</v>
      </c>
      <c r="F18" s="220" t="s">
        <v>1304</v>
      </c>
      <c r="G18" s="206">
        <v>0.9</v>
      </c>
      <c r="H18" s="207"/>
      <c r="I18" s="208">
        <f t="shared" si="0"/>
        <v>0.9</v>
      </c>
      <c r="J18" s="222">
        <v>2</v>
      </c>
      <c r="K18" s="223">
        <v>2.2999999999999998</v>
      </c>
      <c r="L18" s="224">
        <v>3.5</v>
      </c>
      <c r="M18" s="225">
        <v>3.5</v>
      </c>
      <c r="N18" s="225">
        <v>3</v>
      </c>
      <c r="O18" s="226">
        <f t="shared" si="1"/>
        <v>3.25</v>
      </c>
      <c r="P18" s="230">
        <f t="shared" si="2"/>
        <v>4.75</v>
      </c>
      <c r="Q18" s="224"/>
      <c r="R18" s="210">
        <f t="shared" si="3"/>
        <v>5.65</v>
      </c>
      <c r="S18" s="20">
        <f t="shared" si="4"/>
        <v>5.65</v>
      </c>
      <c r="T18" s="17">
        <f t="shared" si="5"/>
        <v>10</v>
      </c>
      <c r="U18" s="245"/>
      <c r="W18" s="30" t="str">
        <f t="shared" si="6"/>
        <v>bez</v>
      </c>
      <c r="X18" s="26">
        <f t="shared" si="7"/>
        <v>0.9</v>
      </c>
      <c r="Y18" s="26">
        <f t="shared" si="8"/>
        <v>4.75</v>
      </c>
      <c r="Z18" s="26">
        <f t="shared" si="8"/>
        <v>0</v>
      </c>
      <c r="AA18" s="26">
        <f t="shared" si="8"/>
        <v>5.65</v>
      </c>
    </row>
    <row r="19" spans="1:27" ht="25.5" customHeight="1">
      <c r="A19" s="377">
        <v>14</v>
      </c>
      <c r="B19" s="212" t="s">
        <v>1467</v>
      </c>
      <c r="C19" s="378">
        <v>2010</v>
      </c>
      <c r="D19" s="379" t="s">
        <v>1468</v>
      </c>
      <c r="E19" s="378" t="s">
        <v>1049</v>
      </c>
      <c r="F19" s="220" t="s">
        <v>1304</v>
      </c>
      <c r="G19" s="206">
        <v>1.2</v>
      </c>
      <c r="H19" s="207"/>
      <c r="I19" s="208">
        <f t="shared" si="0"/>
        <v>1.2</v>
      </c>
      <c r="J19" s="222">
        <v>1.3</v>
      </c>
      <c r="K19" s="223">
        <v>2</v>
      </c>
      <c r="L19" s="224">
        <v>2.7</v>
      </c>
      <c r="M19" s="225">
        <v>2.4</v>
      </c>
      <c r="N19" s="225">
        <v>2.2999999999999998</v>
      </c>
      <c r="O19" s="226">
        <f t="shared" si="1"/>
        <v>2.35</v>
      </c>
      <c r="P19" s="230">
        <f t="shared" si="2"/>
        <v>6.35</v>
      </c>
      <c r="Q19" s="224"/>
      <c r="R19" s="210">
        <f t="shared" si="3"/>
        <v>7.55</v>
      </c>
      <c r="S19" s="20">
        <f t="shared" si="4"/>
        <v>7.55</v>
      </c>
      <c r="T19" s="17">
        <f t="shared" si="5"/>
        <v>2</v>
      </c>
      <c r="U19" s="245"/>
      <c r="W19" s="30" t="str">
        <f t="shared" si="6"/>
        <v>bez</v>
      </c>
      <c r="X19" s="26">
        <f t="shared" si="7"/>
        <v>1.2</v>
      </c>
      <c r="Y19" s="26">
        <f t="shared" si="8"/>
        <v>6.35</v>
      </c>
      <c r="Z19" s="26">
        <f t="shared" si="8"/>
        <v>0</v>
      </c>
      <c r="AA19" s="26">
        <f t="shared" si="8"/>
        <v>7.55</v>
      </c>
    </row>
  </sheetData>
  <mergeCells count="8">
    <mergeCell ref="T7:T8"/>
    <mergeCell ref="U7:U8"/>
    <mergeCell ref="A7:A8"/>
    <mergeCell ref="B7:B8"/>
    <mergeCell ref="C7:C8"/>
    <mergeCell ref="D7:D8"/>
    <mergeCell ref="E7:E8"/>
    <mergeCell ref="F7:F8"/>
  </mergeCells>
  <conditionalFormatting sqref="G9:H19 J9:N19">
    <cfRule type="cellIs" dxfId="36" priority="1" stopIfTrue="1" operator="equal">
      <formula>0</formula>
    </cfRule>
  </conditionalFormatting>
  <conditionalFormatting sqref="I9:I19">
    <cfRule type="cellIs" dxfId="35" priority="2" stopIfTrue="1" operator="equal">
      <formula>0</formula>
    </cfRule>
    <cfRule type="cellIs" dxfId="34" priority="3" stopIfTrue="1" operator="greaterThan">
      <formula>-100</formula>
    </cfRule>
  </conditionalFormatting>
  <conditionalFormatting sqref="O9:O19">
    <cfRule type="cellIs" dxfId="33" priority="4" stopIfTrue="1" operator="greaterThan">
      <formula>-100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opLeftCell="J4" workbookViewId="0">
      <selection activeCell="X9" sqref="X9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7" width="5.7109375" style="7" customWidth="1"/>
    <col min="8" max="8" width="5.855468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9" t="s">
        <v>1054</v>
      </c>
      <c r="O1" s="162" t="s">
        <v>11</v>
      </c>
      <c r="P1" s="1"/>
      <c r="Q1" s="247" t="s">
        <v>1271</v>
      </c>
      <c r="R1" s="248"/>
      <c r="S1" s="248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7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">
        <v>1574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1583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">
        <v>1575</v>
      </c>
    </row>
    <row r="7" spans="1:27" ht="16.5" customHeight="1">
      <c r="A7" s="491" t="s">
        <v>0</v>
      </c>
      <c r="B7" s="493" t="s">
        <v>1</v>
      </c>
      <c r="C7" s="495" t="s">
        <v>2</v>
      </c>
      <c r="D7" s="493" t="s">
        <v>3</v>
      </c>
      <c r="E7" s="497" t="s">
        <v>4</v>
      </c>
      <c r="F7" s="499" t="s">
        <v>191</v>
      </c>
      <c r="G7" s="231" t="str">
        <f>Kat2S1</f>
        <v>sestava bez náčiní</v>
      </c>
      <c r="H7" s="232"/>
      <c r="I7" s="16"/>
      <c r="J7" s="16"/>
      <c r="K7" s="16"/>
      <c r="L7" s="16"/>
      <c r="M7" s="16"/>
      <c r="N7" s="16"/>
      <c r="O7" s="16"/>
      <c r="P7" s="16"/>
      <c r="Q7" s="16"/>
      <c r="R7" s="16"/>
      <c r="S7" s="233"/>
      <c r="T7" s="489" t="s">
        <v>12</v>
      </c>
      <c r="U7" s="501"/>
    </row>
    <row r="8" spans="1:27" ht="16.5" customHeight="1" thickBot="1">
      <c r="A8" s="492">
        <v>0</v>
      </c>
      <c r="B8" s="494">
        <v>0</v>
      </c>
      <c r="C8" s="496">
        <v>0</v>
      </c>
      <c r="D8" s="494">
        <v>0</v>
      </c>
      <c r="E8" s="498">
        <v>0</v>
      </c>
      <c r="F8" s="500">
        <v>0</v>
      </c>
      <c r="G8" s="229" t="s">
        <v>1257</v>
      </c>
      <c r="H8" s="227" t="s">
        <v>1262</v>
      </c>
      <c r="I8" s="228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8" t="s">
        <v>1261</v>
      </c>
      <c r="P8" s="15" t="s">
        <v>11</v>
      </c>
      <c r="Q8" s="234" t="s">
        <v>5</v>
      </c>
      <c r="R8" s="228" t="s">
        <v>6</v>
      </c>
      <c r="S8" s="235" t="s">
        <v>13</v>
      </c>
      <c r="T8" s="490"/>
      <c r="U8" s="502"/>
      <c r="W8" s="29" t="s">
        <v>192</v>
      </c>
      <c r="X8" s="29" t="s">
        <v>8</v>
      </c>
      <c r="Y8" s="29" t="s">
        <v>11</v>
      </c>
      <c r="Z8" s="29" t="s">
        <v>193</v>
      </c>
      <c r="AA8" s="29" t="s">
        <v>13</v>
      </c>
    </row>
    <row r="9" spans="1:27" ht="24.95" customHeight="1">
      <c r="A9" s="380">
        <f>'S 3'!A6</f>
        <v>1</v>
      </c>
      <c r="B9" s="381" t="str">
        <f>'S 3'!B6</f>
        <v xml:space="preserve">Hanzlíková Natálie </v>
      </c>
      <c r="C9" s="381">
        <f>'S 3'!C6</f>
        <v>2009</v>
      </c>
      <c r="D9" s="381" t="str">
        <f>'S 3'!D6</f>
        <v>SC 80 Chomutov</v>
      </c>
      <c r="E9" s="381" t="str">
        <f>'S 3'!E6</f>
        <v>CZE</v>
      </c>
      <c r="F9" s="9" t="str">
        <f>IF($G$7="sestava bez náčiní","bez"," ")</f>
        <v>bez</v>
      </c>
      <c r="G9" s="206">
        <v>0.9</v>
      </c>
      <c r="H9" s="207"/>
      <c r="I9" s="208">
        <f>G9+H9</f>
        <v>0.9</v>
      </c>
      <c r="J9" s="222">
        <v>2.2999999999999998</v>
      </c>
      <c r="K9" s="223">
        <v>2.5</v>
      </c>
      <c r="L9" s="224">
        <v>3.2</v>
      </c>
      <c r="M9" s="225">
        <v>3.9</v>
      </c>
      <c r="N9" s="225">
        <v>3.2</v>
      </c>
      <c r="O9" s="226">
        <f>IF($O$2=2,TRUNC(SUM(K9:L9)/2*1000)/1000,IF($O$2=3,TRUNC(SUM(K9:M9)/3*1000)/1000,IF($O$2=4,TRUNC(MEDIAN(K9:N9)*1000)/1000,"???")))</f>
        <v>3.2</v>
      </c>
      <c r="P9" s="230">
        <f>IF(AND(J9=0,O9=0),0,IF(($Q$2-J9-O9)&lt;0,0,$Q$2-J9-O9))</f>
        <v>4.5</v>
      </c>
      <c r="Q9" s="224"/>
      <c r="R9" s="210">
        <f>I9+P9-Q9</f>
        <v>5.4</v>
      </c>
      <c r="S9" s="20" t="s">
        <v>200</v>
      </c>
      <c r="T9" s="17" t="e">
        <f t="shared" ref="T9:T14" si="0">RANK(R9,$R$9:$R$28)</f>
        <v>#NUM!</v>
      </c>
      <c r="U9" s="245" t="s">
        <v>200</v>
      </c>
      <c r="W9" s="30" t="str">
        <f>F9</f>
        <v>bez</v>
      </c>
      <c r="X9" s="26">
        <f>I9</f>
        <v>0.9</v>
      </c>
      <c r="Y9" s="26">
        <f t="shared" ref="Y9:AA24" si="1">P9</f>
        <v>4.5</v>
      </c>
      <c r="Z9" s="26">
        <f t="shared" si="1"/>
        <v>0</v>
      </c>
      <c r="AA9" s="26">
        <f t="shared" si="1"/>
        <v>5.4</v>
      </c>
    </row>
    <row r="10" spans="1:27" ht="24.95" customHeight="1">
      <c r="A10" s="380">
        <f>'S 3'!A7</f>
        <v>2</v>
      </c>
      <c r="B10" s="381" t="str">
        <f>'S 3'!B7</f>
        <v>Černá Kateřina</v>
      </c>
      <c r="C10" s="381">
        <f>'S 3'!C7</f>
        <v>2009</v>
      </c>
      <c r="D10" s="381" t="str">
        <f>'S 3'!D7</f>
        <v>TJ Slavoj Plzeň</v>
      </c>
      <c r="E10" s="381" t="str">
        <f>'S 3'!E7</f>
        <v>CZE</v>
      </c>
      <c r="F10" s="9" t="str">
        <f>IF($G$7="sestava bez náčiní","bez"," ")</f>
        <v>bez</v>
      </c>
      <c r="G10" s="206">
        <v>1</v>
      </c>
      <c r="H10" s="207"/>
      <c r="I10" s="208">
        <f t="shared" ref="I10:I28" si="2">G10+H10</f>
        <v>1</v>
      </c>
      <c r="J10" s="222">
        <v>2.2999999999999998</v>
      </c>
      <c r="K10" s="223">
        <v>2.6</v>
      </c>
      <c r="L10" s="224">
        <v>2.6</v>
      </c>
      <c r="M10" s="225">
        <v>4.0999999999999996</v>
      </c>
      <c r="N10" s="225">
        <v>2.9</v>
      </c>
      <c r="O10" s="226">
        <f t="shared" ref="O10:O28" si="3">IF($O$2=2,TRUNC(SUM(K10:L10)/2*1000)/1000,IF($O$2=3,TRUNC(SUM(K10:M10)/3*1000)/1000,IF($O$2=4,TRUNC(MEDIAN(K10:N10)*1000)/1000,"???")))</f>
        <v>2.75</v>
      </c>
      <c r="P10" s="230">
        <f t="shared" ref="P10:P28" si="4">IF(AND(J10=0,O10=0),0,IF(($Q$2-J10-O10)&lt;0,0,$Q$2-J10-O10))</f>
        <v>4.95</v>
      </c>
      <c r="Q10" s="224"/>
      <c r="R10" s="210">
        <f t="shared" ref="R10:R28" si="5">I10+P10-Q10</f>
        <v>5.95</v>
      </c>
      <c r="S10" s="20" t="s">
        <v>200</v>
      </c>
      <c r="T10" s="17" t="e">
        <f t="shared" si="0"/>
        <v>#NUM!</v>
      </c>
      <c r="U10" s="245" t="s">
        <v>200</v>
      </c>
      <c r="W10" s="30" t="str">
        <f>F10</f>
        <v>bez</v>
      </c>
      <c r="X10" s="26">
        <f>I10</f>
        <v>1</v>
      </c>
      <c r="Y10" s="26">
        <f t="shared" si="1"/>
        <v>4.95</v>
      </c>
      <c r="Z10" s="26">
        <f t="shared" si="1"/>
        <v>0</v>
      </c>
      <c r="AA10" s="26">
        <f t="shared" si="1"/>
        <v>5.95</v>
      </c>
    </row>
    <row r="11" spans="1:27" ht="24.95" customHeight="1">
      <c r="A11" s="380">
        <f>'S 3'!A8</f>
        <v>3</v>
      </c>
      <c r="B11" s="381" t="str">
        <f>'S 3'!B8</f>
        <v xml:space="preserve">Trejbalová Monika </v>
      </c>
      <c r="C11" s="381">
        <f>'S 3'!C8</f>
        <v>2009</v>
      </c>
      <c r="D11" s="381" t="str">
        <f>'S 3'!D8</f>
        <v>SC 80 Chomutov</v>
      </c>
      <c r="E11" s="381" t="str">
        <f>'S 3'!E8</f>
        <v>CZE</v>
      </c>
      <c r="F11" s="9" t="str">
        <f>IF($G$7="sestava bez náčiní","bez"," ")</f>
        <v>bez</v>
      </c>
      <c r="G11" s="206">
        <v>0.3</v>
      </c>
      <c r="H11" s="207"/>
      <c r="I11" s="208">
        <v>2.5</v>
      </c>
      <c r="J11" s="222">
        <v>2.5</v>
      </c>
      <c r="K11" s="223">
        <v>3</v>
      </c>
      <c r="L11" s="224">
        <v>3.1</v>
      </c>
      <c r="M11" s="225">
        <v>3.8</v>
      </c>
      <c r="N11" s="225">
        <v>4.2</v>
      </c>
      <c r="O11" s="226">
        <f t="shared" si="3"/>
        <v>3.45</v>
      </c>
      <c r="P11" s="230">
        <f t="shared" si="4"/>
        <v>4.05</v>
      </c>
      <c r="Q11" s="224"/>
      <c r="R11" s="210">
        <f t="shared" si="5"/>
        <v>6.55</v>
      </c>
      <c r="S11" s="20" t="s">
        <v>200</v>
      </c>
      <c r="T11" s="17" t="e">
        <f t="shared" si="0"/>
        <v>#NUM!</v>
      </c>
      <c r="U11" s="245" t="s">
        <v>200</v>
      </c>
      <c r="W11" s="30" t="str">
        <f>F11</f>
        <v>bez</v>
      </c>
      <c r="X11" s="26">
        <f>I11</f>
        <v>2.5</v>
      </c>
      <c r="Y11" s="26">
        <f t="shared" si="1"/>
        <v>4.05</v>
      </c>
      <c r="Z11" s="26">
        <f t="shared" si="1"/>
        <v>0</v>
      </c>
      <c r="AA11" s="26">
        <f t="shared" si="1"/>
        <v>6.55</v>
      </c>
    </row>
    <row r="12" spans="1:27" ht="24.95" customHeight="1">
      <c r="A12" s="382">
        <f>'S 3'!A9</f>
        <v>4</v>
      </c>
      <c r="B12" s="383" t="str">
        <f>'S 3'!B9</f>
        <v xml:space="preserve">Kučerová Ema </v>
      </c>
      <c r="C12" s="383">
        <f>'S 3'!C9</f>
        <v>2009</v>
      </c>
      <c r="D12" s="383" t="str">
        <f>'S 3'!D9</f>
        <v>RG Proactive Milevsko</v>
      </c>
      <c r="E12" s="383" t="str">
        <f>'S 3'!E9</f>
        <v>CZE</v>
      </c>
      <c r="F12" s="9" t="str">
        <f t="shared" ref="F12:F27" si="6">IF($G$7="sestava bez náčiní","bez"," ")</f>
        <v>bez</v>
      </c>
      <c r="G12" s="206">
        <v>0.8</v>
      </c>
      <c r="H12" s="207"/>
      <c r="I12" s="208">
        <f t="shared" si="2"/>
        <v>0.8</v>
      </c>
      <c r="J12" s="222">
        <v>3.4</v>
      </c>
      <c r="K12" s="223">
        <v>3.5</v>
      </c>
      <c r="L12" s="224">
        <v>3.4</v>
      </c>
      <c r="M12" s="225">
        <v>4</v>
      </c>
      <c r="N12" s="225">
        <v>2</v>
      </c>
      <c r="O12" s="226">
        <f t="shared" si="3"/>
        <v>3.45</v>
      </c>
      <c r="P12" s="230">
        <f t="shared" si="4"/>
        <v>3.1499999999999995</v>
      </c>
      <c r="Q12" s="224"/>
      <c r="R12" s="210">
        <f t="shared" si="5"/>
        <v>3.9499999999999993</v>
      </c>
      <c r="S12" s="20" t="s">
        <v>200</v>
      </c>
      <c r="T12" s="17" t="e">
        <f t="shared" si="0"/>
        <v>#NUM!</v>
      </c>
      <c r="U12" s="245" t="s">
        <v>200</v>
      </c>
      <c r="W12" s="30" t="str">
        <f t="shared" ref="W12:W26" si="7">F12</f>
        <v>bez</v>
      </c>
      <c r="X12" s="26">
        <f t="shared" ref="X12:X26" si="8">I12</f>
        <v>0.8</v>
      </c>
      <c r="Y12" s="26">
        <f t="shared" si="1"/>
        <v>3.1499999999999995</v>
      </c>
      <c r="Z12" s="26">
        <f t="shared" si="1"/>
        <v>0</v>
      </c>
      <c r="AA12" s="26">
        <f t="shared" si="1"/>
        <v>3.9499999999999993</v>
      </c>
    </row>
    <row r="13" spans="1:27" ht="24.95" customHeight="1">
      <c r="A13" s="382">
        <f>'S 3'!A10</f>
        <v>5</v>
      </c>
      <c r="B13" s="383" t="str">
        <f>'S 3'!B10</f>
        <v xml:space="preserve">Katharina Herzog </v>
      </c>
      <c r="C13" s="383">
        <f>'S 3'!C10</f>
        <v>2009</v>
      </c>
      <c r="D13" s="383" t="str">
        <f>'S 3'!D10</f>
        <v>Sportunion Rauris</v>
      </c>
      <c r="E13" s="383" t="str">
        <f>'S 3'!E10</f>
        <v>AUT</v>
      </c>
      <c r="F13" s="9" t="str">
        <f t="shared" si="6"/>
        <v>bez</v>
      </c>
      <c r="G13" s="206">
        <v>0.8</v>
      </c>
      <c r="H13" s="207"/>
      <c r="I13" s="208">
        <f t="shared" si="2"/>
        <v>0.8</v>
      </c>
      <c r="J13" s="222">
        <v>3.5</v>
      </c>
      <c r="K13" s="223">
        <v>4</v>
      </c>
      <c r="L13" s="224">
        <v>3.4</v>
      </c>
      <c r="M13" s="225">
        <v>4.3</v>
      </c>
      <c r="N13" s="225">
        <v>3.1</v>
      </c>
      <c r="O13" s="226">
        <f t="shared" si="3"/>
        <v>3.7</v>
      </c>
      <c r="P13" s="230">
        <f t="shared" si="4"/>
        <v>2.8</v>
      </c>
      <c r="Q13" s="224"/>
      <c r="R13" s="210">
        <f t="shared" si="5"/>
        <v>3.5999999999999996</v>
      </c>
      <c r="S13" s="20" t="s">
        <v>200</v>
      </c>
      <c r="T13" s="17" t="e">
        <f t="shared" si="0"/>
        <v>#NUM!</v>
      </c>
      <c r="U13" s="245" t="s">
        <v>200</v>
      </c>
      <c r="W13" s="30" t="str">
        <f t="shared" si="7"/>
        <v>bez</v>
      </c>
      <c r="X13" s="26">
        <f t="shared" si="8"/>
        <v>0.8</v>
      </c>
      <c r="Y13" s="26">
        <f t="shared" si="1"/>
        <v>2.8</v>
      </c>
      <c r="Z13" s="26">
        <f t="shared" si="1"/>
        <v>0</v>
      </c>
      <c r="AA13" s="26">
        <f t="shared" si="1"/>
        <v>3.5999999999999996</v>
      </c>
    </row>
    <row r="14" spans="1:27" ht="24.95" customHeight="1">
      <c r="A14" s="382">
        <f>'S 3'!A11</f>
        <v>6</v>
      </c>
      <c r="B14" s="383" t="str">
        <f>'S 3'!B11</f>
        <v>Diefenbach Emely</v>
      </c>
      <c r="C14" s="383">
        <f>'S 3'!C11</f>
        <v>2009</v>
      </c>
      <c r="D14" s="383" t="str">
        <f>'S 3'!D11</f>
        <v>SVNA Hamburg</v>
      </c>
      <c r="E14" s="383" t="str">
        <f>'S 3'!E11</f>
        <v>DEU</v>
      </c>
      <c r="F14" s="9" t="str">
        <f t="shared" si="6"/>
        <v>bez</v>
      </c>
      <c r="G14" s="206">
        <v>1.6</v>
      </c>
      <c r="H14" s="207"/>
      <c r="I14" s="208">
        <f t="shared" si="2"/>
        <v>1.6</v>
      </c>
      <c r="J14" s="222">
        <v>1.2</v>
      </c>
      <c r="K14" s="223">
        <v>1.7</v>
      </c>
      <c r="L14" s="224">
        <v>1.9</v>
      </c>
      <c r="M14" s="225">
        <v>2.2000000000000002</v>
      </c>
      <c r="N14" s="225">
        <v>2.5</v>
      </c>
      <c r="O14" s="226">
        <f t="shared" si="3"/>
        <v>2.0499999999999998</v>
      </c>
      <c r="P14" s="230">
        <f t="shared" si="4"/>
        <v>6.7500000000000009</v>
      </c>
      <c r="Q14" s="224"/>
      <c r="R14" s="210">
        <f t="shared" si="5"/>
        <v>8.3500000000000014</v>
      </c>
      <c r="S14" s="20" t="s">
        <v>200</v>
      </c>
      <c r="T14" s="17" t="e">
        <f t="shared" si="0"/>
        <v>#NUM!</v>
      </c>
      <c r="U14" s="245" t="s">
        <v>200</v>
      </c>
      <c r="W14" s="30" t="str">
        <f t="shared" si="7"/>
        <v>bez</v>
      </c>
      <c r="X14" s="26">
        <f t="shared" si="8"/>
        <v>1.6</v>
      </c>
      <c r="Y14" s="26">
        <f t="shared" si="1"/>
        <v>6.7500000000000009</v>
      </c>
      <c r="Z14" s="26">
        <f t="shared" si="1"/>
        <v>0</v>
      </c>
      <c r="AA14" s="26">
        <f t="shared" si="1"/>
        <v>8.3500000000000014</v>
      </c>
    </row>
    <row r="15" spans="1:27" ht="24.95" customHeight="1">
      <c r="A15" s="382">
        <f>'S 3'!A12</f>
        <v>7</v>
      </c>
      <c r="B15" s="383" t="str">
        <f>'S 3'!B12</f>
        <v xml:space="preserve">Simona Tejedyová </v>
      </c>
      <c r="C15" s="383">
        <f>'S 3'!C12</f>
        <v>2009</v>
      </c>
      <c r="D15" s="383" t="str">
        <f>'S 3'!D12</f>
        <v>ŠK Juventa Bratislava</v>
      </c>
      <c r="E15" s="383" t="str">
        <f>'S 3'!E12</f>
        <v>CZE</v>
      </c>
      <c r="F15" s="9" t="s">
        <v>1304</v>
      </c>
      <c r="G15" s="206">
        <v>0.5</v>
      </c>
      <c r="H15" s="207"/>
      <c r="I15" s="208">
        <f t="shared" si="2"/>
        <v>0.5</v>
      </c>
      <c r="J15" s="222">
        <v>2.2000000000000002</v>
      </c>
      <c r="K15" s="223">
        <v>3.4</v>
      </c>
      <c r="L15" s="224">
        <v>3.1</v>
      </c>
      <c r="M15" s="225">
        <v>3.7</v>
      </c>
      <c r="N15" s="225">
        <v>3.4</v>
      </c>
      <c r="O15" s="226">
        <f t="shared" si="3"/>
        <v>3.4</v>
      </c>
      <c r="P15" s="230">
        <f t="shared" si="4"/>
        <v>4.4000000000000004</v>
      </c>
      <c r="Q15" s="224"/>
      <c r="R15" s="210">
        <f t="shared" si="5"/>
        <v>4.9000000000000004</v>
      </c>
      <c r="S15" s="20"/>
      <c r="T15" s="17"/>
      <c r="U15" s="245"/>
      <c r="W15" s="30"/>
      <c r="X15" s="26"/>
      <c r="Y15" s="26">
        <f t="shared" si="1"/>
        <v>4.4000000000000004</v>
      </c>
      <c r="Z15" s="26">
        <f t="shared" si="1"/>
        <v>0</v>
      </c>
      <c r="AA15" s="26">
        <f t="shared" si="1"/>
        <v>4.9000000000000004</v>
      </c>
    </row>
    <row r="16" spans="1:27" ht="24.95" customHeight="1">
      <c r="A16" s="382">
        <f>'S 3'!A13</f>
        <v>8</v>
      </c>
      <c r="B16" s="383" t="str">
        <f>'S 3'!B13</f>
        <v xml:space="preserve">Iwanow Alina </v>
      </c>
      <c r="C16" s="383">
        <f>'S 3'!C13</f>
        <v>2009</v>
      </c>
      <c r="D16" s="383" t="str">
        <f>'S 3'!D13</f>
        <v>SVNA Hamburg</v>
      </c>
      <c r="E16" s="383" t="str">
        <f>'S 3'!E13</f>
        <v>DEU</v>
      </c>
      <c r="F16" s="9" t="s">
        <v>1304</v>
      </c>
      <c r="G16" s="206">
        <v>0.8</v>
      </c>
      <c r="H16" s="207"/>
      <c r="I16" s="208">
        <f t="shared" si="2"/>
        <v>0.8</v>
      </c>
      <c r="J16" s="222">
        <v>2.9</v>
      </c>
      <c r="K16" s="223">
        <v>2.8</v>
      </c>
      <c r="L16" s="224">
        <v>2.5</v>
      </c>
      <c r="M16" s="225">
        <v>3.8</v>
      </c>
      <c r="N16" s="225">
        <v>3.3</v>
      </c>
      <c r="O16" s="226">
        <f t="shared" si="3"/>
        <v>3.05</v>
      </c>
      <c r="P16" s="230">
        <f t="shared" si="4"/>
        <v>4.05</v>
      </c>
      <c r="Q16" s="224"/>
      <c r="R16" s="210">
        <f t="shared" si="5"/>
        <v>4.8499999999999996</v>
      </c>
      <c r="S16" s="20"/>
      <c r="T16" s="17"/>
      <c r="U16" s="245"/>
      <c r="W16" s="30"/>
      <c r="X16" s="26"/>
      <c r="Y16" s="26">
        <f t="shared" si="1"/>
        <v>4.05</v>
      </c>
      <c r="Z16" s="26">
        <f t="shared" si="1"/>
        <v>0</v>
      </c>
      <c r="AA16" s="26">
        <f t="shared" si="1"/>
        <v>4.8499999999999996</v>
      </c>
    </row>
    <row r="17" spans="1:28" ht="24.95" customHeight="1">
      <c r="A17" s="382">
        <f>'S 3'!A14</f>
        <v>10</v>
      </c>
      <c r="B17" s="383" t="str">
        <f>'S 3'!B14</f>
        <v xml:space="preserve">Agáta Císarová </v>
      </c>
      <c r="C17" s="383">
        <f>'S 3'!C14</f>
        <v>2009</v>
      </c>
      <c r="D17" s="383" t="str">
        <f>'S 3'!D14</f>
        <v>ŠK Juventa Bratislava</v>
      </c>
      <c r="E17" s="383" t="str">
        <f>'S 3'!E14</f>
        <v>CZE</v>
      </c>
      <c r="F17" s="9" t="str">
        <f t="shared" si="6"/>
        <v>bez</v>
      </c>
      <c r="G17" s="206">
        <v>0.8</v>
      </c>
      <c r="H17" s="207"/>
      <c r="I17" s="208">
        <f t="shared" si="2"/>
        <v>0.8</v>
      </c>
      <c r="J17" s="222">
        <v>2.2999999999999998</v>
      </c>
      <c r="K17" s="223">
        <v>2.7</v>
      </c>
      <c r="L17" s="224">
        <v>3</v>
      </c>
      <c r="M17" s="225">
        <v>3.5</v>
      </c>
      <c r="N17" s="225">
        <v>2.1</v>
      </c>
      <c r="O17" s="226">
        <f t="shared" si="3"/>
        <v>2.85</v>
      </c>
      <c r="P17" s="230">
        <f t="shared" si="4"/>
        <v>4.8499999999999996</v>
      </c>
      <c r="Q17" s="224"/>
      <c r="R17" s="210">
        <f t="shared" si="5"/>
        <v>5.6499999999999995</v>
      </c>
      <c r="S17" s="20" t="s">
        <v>200</v>
      </c>
      <c r="T17" s="17" t="e">
        <f t="shared" ref="T17:T23" si="9">RANK(R17,$R$9:$R$28)</f>
        <v>#NUM!</v>
      </c>
      <c r="U17" s="245" t="s">
        <v>200</v>
      </c>
      <c r="W17" s="30" t="str">
        <f t="shared" si="7"/>
        <v>bez</v>
      </c>
      <c r="X17" s="26">
        <f t="shared" si="8"/>
        <v>0.8</v>
      </c>
      <c r="Y17" s="26">
        <f t="shared" si="1"/>
        <v>4.8499999999999996</v>
      </c>
      <c r="Z17" s="26">
        <f t="shared" si="1"/>
        <v>0</v>
      </c>
      <c r="AA17" s="26">
        <f t="shared" si="1"/>
        <v>5.6499999999999995</v>
      </c>
    </row>
    <row r="18" spans="1:28" ht="24.95" customHeight="1">
      <c r="A18" s="382">
        <f>'S 3'!A15</f>
        <v>11</v>
      </c>
      <c r="B18" s="383" t="str">
        <f>'S 3'!B15</f>
        <v xml:space="preserve">Mikšovicová Dominika </v>
      </c>
      <c r="C18" s="383">
        <f>'S 3'!C15</f>
        <v>2009</v>
      </c>
      <c r="D18" s="383" t="str">
        <f>'S 3'!D15</f>
        <v>SC 80 Chomutov</v>
      </c>
      <c r="E18" s="383" t="str">
        <f>'S 3'!E15</f>
        <v>CZE</v>
      </c>
      <c r="F18" s="9" t="str">
        <f t="shared" si="6"/>
        <v>bez</v>
      </c>
      <c r="G18" s="206">
        <v>0.3</v>
      </c>
      <c r="H18" s="207"/>
      <c r="I18" s="208">
        <f t="shared" si="2"/>
        <v>0.3</v>
      </c>
      <c r="J18" s="222">
        <v>2.5</v>
      </c>
      <c r="K18" s="223">
        <v>2.9</v>
      </c>
      <c r="L18" s="224">
        <v>3.1</v>
      </c>
      <c r="M18" s="225">
        <v>3.6</v>
      </c>
      <c r="N18" s="225">
        <v>3.1</v>
      </c>
      <c r="O18" s="226">
        <f t="shared" si="3"/>
        <v>3.1</v>
      </c>
      <c r="P18" s="230">
        <f t="shared" si="4"/>
        <v>4.4000000000000004</v>
      </c>
      <c r="Q18" s="224"/>
      <c r="R18" s="210">
        <f t="shared" si="5"/>
        <v>4.7</v>
      </c>
      <c r="S18" s="20" t="s">
        <v>200</v>
      </c>
      <c r="T18" s="17" t="e">
        <f t="shared" si="9"/>
        <v>#NUM!</v>
      </c>
      <c r="U18" s="245" t="s">
        <v>200</v>
      </c>
      <c r="W18" s="30" t="str">
        <f t="shared" si="7"/>
        <v>bez</v>
      </c>
      <c r="X18" s="26">
        <f t="shared" si="8"/>
        <v>0.3</v>
      </c>
      <c r="Y18" s="26">
        <f t="shared" si="1"/>
        <v>4.4000000000000004</v>
      </c>
      <c r="Z18" s="26">
        <f t="shared" si="1"/>
        <v>0</v>
      </c>
      <c r="AA18" s="26">
        <f t="shared" si="1"/>
        <v>4.7</v>
      </c>
    </row>
    <row r="19" spans="1:28" ht="24.95" customHeight="1">
      <c r="A19" s="382">
        <f>'S 3'!A16</f>
        <v>12</v>
      </c>
      <c r="B19" s="383" t="str">
        <f>'S 3'!B16</f>
        <v xml:space="preserve">Špontak Viktorie </v>
      </c>
      <c r="C19" s="383">
        <f>'S 3'!C16</f>
        <v>2009</v>
      </c>
      <c r="D19" s="383" t="str">
        <f>'S 3'!D16</f>
        <v xml:space="preserve">TJSK Prague </v>
      </c>
      <c r="E19" s="383" t="str">
        <f>'S 3'!E16</f>
        <v>CZE</v>
      </c>
      <c r="F19" s="9" t="str">
        <f t="shared" si="6"/>
        <v>bez</v>
      </c>
      <c r="G19" s="206">
        <v>0.3</v>
      </c>
      <c r="H19" s="207"/>
      <c r="I19" s="208">
        <f t="shared" si="2"/>
        <v>0.3</v>
      </c>
      <c r="J19" s="222">
        <v>1.7</v>
      </c>
      <c r="K19" s="223">
        <v>3.3</v>
      </c>
      <c r="L19" s="224">
        <v>2.4</v>
      </c>
      <c r="M19" s="225">
        <v>3</v>
      </c>
      <c r="N19" s="225">
        <v>1.9</v>
      </c>
      <c r="O19" s="226">
        <f t="shared" si="3"/>
        <v>2.7</v>
      </c>
      <c r="P19" s="230">
        <f t="shared" si="4"/>
        <v>5.6000000000000005</v>
      </c>
      <c r="Q19" s="224"/>
      <c r="R19" s="210">
        <f t="shared" si="5"/>
        <v>5.9</v>
      </c>
      <c r="S19" s="20" t="s">
        <v>200</v>
      </c>
      <c r="T19" s="17" t="e">
        <f t="shared" si="9"/>
        <v>#NUM!</v>
      </c>
      <c r="U19" s="245" t="s">
        <v>200</v>
      </c>
      <c r="W19" s="30" t="str">
        <f t="shared" si="7"/>
        <v>bez</v>
      </c>
      <c r="X19" s="26">
        <f t="shared" si="8"/>
        <v>0.3</v>
      </c>
      <c r="Y19" s="26">
        <f t="shared" si="1"/>
        <v>5.6000000000000005</v>
      </c>
      <c r="Z19" s="26">
        <f t="shared" si="1"/>
        <v>0</v>
      </c>
      <c r="AA19" s="26">
        <f t="shared" si="1"/>
        <v>5.9</v>
      </c>
    </row>
    <row r="20" spans="1:28" ht="24.95" customHeight="1">
      <c r="A20" s="382">
        <f>'S 3'!A17</f>
        <v>13</v>
      </c>
      <c r="B20" s="383" t="str">
        <f>'S 3'!B17</f>
        <v xml:space="preserve">Moravcová Světlana </v>
      </c>
      <c r="C20" s="383">
        <f>'S 3'!C17</f>
        <v>2009</v>
      </c>
      <c r="D20" s="383" t="str">
        <f>'S 3'!D17</f>
        <v>TJ Slavoj Plzeň</v>
      </c>
      <c r="E20" s="383" t="str">
        <f>'S 3'!E17</f>
        <v>CZE</v>
      </c>
      <c r="F20" s="9" t="str">
        <f t="shared" si="6"/>
        <v>bez</v>
      </c>
      <c r="G20" s="206">
        <v>1.3</v>
      </c>
      <c r="H20" s="207"/>
      <c r="I20" s="208">
        <f t="shared" si="2"/>
        <v>1.3</v>
      </c>
      <c r="J20" s="222">
        <v>1.6</v>
      </c>
      <c r="K20" s="223">
        <v>2.2999999999999998</v>
      </c>
      <c r="L20" s="224">
        <v>2.6</v>
      </c>
      <c r="M20" s="225">
        <v>3.3</v>
      </c>
      <c r="N20" s="225">
        <v>4.0999999999999996</v>
      </c>
      <c r="O20" s="226">
        <f t="shared" si="3"/>
        <v>2.95</v>
      </c>
      <c r="P20" s="230">
        <f t="shared" si="4"/>
        <v>5.45</v>
      </c>
      <c r="Q20" s="224"/>
      <c r="R20" s="210">
        <f t="shared" si="5"/>
        <v>6.75</v>
      </c>
      <c r="S20" s="20" t="s">
        <v>200</v>
      </c>
      <c r="T20" s="17" t="e">
        <f t="shared" si="9"/>
        <v>#NUM!</v>
      </c>
      <c r="U20" s="245" t="s">
        <v>200</v>
      </c>
      <c r="W20" s="30" t="str">
        <f t="shared" si="7"/>
        <v>bez</v>
      </c>
      <c r="X20" s="26">
        <f t="shared" si="8"/>
        <v>1.3</v>
      </c>
      <c r="Y20" s="26">
        <f t="shared" si="1"/>
        <v>5.45</v>
      </c>
      <c r="Z20" s="26">
        <f t="shared" si="1"/>
        <v>0</v>
      </c>
      <c r="AA20" s="26">
        <f t="shared" si="1"/>
        <v>6.75</v>
      </c>
    </row>
    <row r="21" spans="1:28" ht="24.95" customHeight="1">
      <c r="A21" s="382">
        <f>'S 3'!A18</f>
        <v>14</v>
      </c>
      <c r="B21" s="383" t="str">
        <f>'S 3'!B18</f>
        <v xml:space="preserve">Diana Kéry </v>
      </c>
      <c r="C21" s="383">
        <f>'S 3'!C18</f>
        <v>2009</v>
      </c>
      <c r="D21" s="383" t="str">
        <f>'S 3'!D18</f>
        <v>ŠK Juventa Bratislava</v>
      </c>
      <c r="E21" s="383" t="str">
        <f>'S 3'!E18</f>
        <v>CZE</v>
      </c>
      <c r="F21" s="9" t="str">
        <f t="shared" si="6"/>
        <v>bez</v>
      </c>
      <c r="G21" s="206">
        <v>0.4</v>
      </c>
      <c r="H21" s="207"/>
      <c r="I21" s="208">
        <f t="shared" si="2"/>
        <v>0.4</v>
      </c>
      <c r="J21" s="222">
        <v>2.4</v>
      </c>
      <c r="K21" s="223">
        <v>3.7</v>
      </c>
      <c r="L21" s="224">
        <v>2.9</v>
      </c>
      <c r="M21" s="225">
        <v>2.8</v>
      </c>
      <c r="N21" s="225">
        <v>1.4</v>
      </c>
      <c r="O21" s="226">
        <f t="shared" si="3"/>
        <v>2.85</v>
      </c>
      <c r="P21" s="230">
        <f t="shared" si="4"/>
        <v>4.75</v>
      </c>
      <c r="Q21" s="224"/>
      <c r="R21" s="210">
        <f t="shared" si="5"/>
        <v>5.15</v>
      </c>
      <c r="S21" s="20" t="s">
        <v>200</v>
      </c>
      <c r="T21" s="17" t="e">
        <f t="shared" si="9"/>
        <v>#NUM!</v>
      </c>
      <c r="U21" s="245" t="s">
        <v>200</v>
      </c>
      <c r="W21" s="30" t="str">
        <f t="shared" si="7"/>
        <v>bez</v>
      </c>
      <c r="X21" s="26">
        <f t="shared" si="8"/>
        <v>0.4</v>
      </c>
      <c r="Y21" s="26">
        <f t="shared" si="1"/>
        <v>4.75</v>
      </c>
      <c r="Z21" s="26">
        <f t="shared" si="1"/>
        <v>0</v>
      </c>
      <c r="AA21" s="26">
        <f t="shared" si="1"/>
        <v>5.15</v>
      </c>
    </row>
    <row r="22" spans="1:28" ht="24.95" customHeight="1">
      <c r="A22" s="382">
        <f>'S 3'!A19</f>
        <v>15</v>
      </c>
      <c r="B22" s="383" t="str">
        <f>'S 3'!B19</f>
        <v xml:space="preserve">Jouldybina Emiliya </v>
      </c>
      <c r="C22" s="383">
        <f>'S 3'!C19</f>
        <v>2009</v>
      </c>
      <c r="D22" s="383" t="str">
        <f>'S 3'!D19</f>
        <v>SVNA Hamburg</v>
      </c>
      <c r="E22" s="383" t="str">
        <f>'S 3'!E19</f>
        <v>DEU</v>
      </c>
      <c r="F22" s="9" t="str">
        <f t="shared" si="6"/>
        <v>bez</v>
      </c>
      <c r="G22" s="206">
        <v>0.6</v>
      </c>
      <c r="H22" s="207"/>
      <c r="I22" s="208">
        <f t="shared" si="2"/>
        <v>0.6</v>
      </c>
      <c r="J22" s="222">
        <v>2</v>
      </c>
      <c r="K22" s="223">
        <v>2.2000000000000002</v>
      </c>
      <c r="L22" s="224">
        <v>2.9</v>
      </c>
      <c r="M22" s="225">
        <v>3.5</v>
      </c>
      <c r="N22" s="225">
        <v>3.6</v>
      </c>
      <c r="O22" s="226">
        <f t="shared" si="3"/>
        <v>3.2</v>
      </c>
      <c r="P22" s="230">
        <f t="shared" si="4"/>
        <v>4.8</v>
      </c>
      <c r="Q22" s="224"/>
      <c r="R22" s="210">
        <f t="shared" si="5"/>
        <v>5.3999999999999995</v>
      </c>
      <c r="S22" s="20" t="s">
        <v>200</v>
      </c>
      <c r="T22" s="17" t="e">
        <f t="shared" si="9"/>
        <v>#NUM!</v>
      </c>
      <c r="U22" s="245" t="s">
        <v>200</v>
      </c>
      <c r="W22" s="30" t="str">
        <f t="shared" si="7"/>
        <v>bez</v>
      </c>
      <c r="X22" s="26">
        <f t="shared" si="8"/>
        <v>0.6</v>
      </c>
      <c r="Y22" s="26">
        <f t="shared" si="1"/>
        <v>4.8</v>
      </c>
      <c r="Z22" s="26">
        <f t="shared" si="1"/>
        <v>0</v>
      </c>
      <c r="AA22" s="26">
        <f t="shared" si="1"/>
        <v>5.3999999999999995</v>
      </c>
    </row>
    <row r="23" spans="1:28" ht="24.95" customHeight="1">
      <c r="A23" s="382">
        <f>'S 3'!A20</f>
        <v>16</v>
      </c>
      <c r="B23" s="383" t="str">
        <f>'S 3'!B20</f>
        <v>Vaňková Berenika</v>
      </c>
      <c r="C23" s="383">
        <f>'S 3'!C20</f>
        <v>2009</v>
      </c>
      <c r="D23" s="383" t="str">
        <f>'S 3'!D20</f>
        <v>RGC Karlovy Vary</v>
      </c>
      <c r="E23" s="383" t="str">
        <f>'S 3'!E20</f>
        <v>CZE</v>
      </c>
      <c r="F23" s="9" t="str">
        <f t="shared" si="6"/>
        <v>bez</v>
      </c>
      <c r="G23" s="206">
        <v>1.2</v>
      </c>
      <c r="H23" s="207"/>
      <c r="I23" s="208">
        <f t="shared" si="2"/>
        <v>1.2</v>
      </c>
      <c r="J23" s="222">
        <v>2.5</v>
      </c>
      <c r="K23" s="223">
        <v>2.9</v>
      </c>
      <c r="L23" s="224">
        <v>2.7</v>
      </c>
      <c r="M23" s="225">
        <v>3.9</v>
      </c>
      <c r="N23" s="225">
        <v>1.7</v>
      </c>
      <c r="O23" s="226">
        <f t="shared" si="3"/>
        <v>2.8</v>
      </c>
      <c r="P23" s="230">
        <f t="shared" si="4"/>
        <v>4.7</v>
      </c>
      <c r="Q23" s="224"/>
      <c r="R23" s="210">
        <f t="shared" si="5"/>
        <v>5.9</v>
      </c>
      <c r="S23" s="20" t="s">
        <v>200</v>
      </c>
      <c r="T23" s="17" t="e">
        <f t="shared" si="9"/>
        <v>#NUM!</v>
      </c>
      <c r="U23" s="245" t="s">
        <v>200</v>
      </c>
      <c r="W23" s="30" t="str">
        <f t="shared" si="7"/>
        <v>bez</v>
      </c>
      <c r="X23" s="26">
        <f t="shared" si="8"/>
        <v>1.2</v>
      </c>
      <c r="Y23" s="26">
        <f t="shared" si="1"/>
        <v>4.7</v>
      </c>
      <c r="Z23" s="26">
        <f t="shared" si="1"/>
        <v>0</v>
      </c>
      <c r="AA23" s="26">
        <f t="shared" si="1"/>
        <v>5.9</v>
      </c>
    </row>
    <row r="24" spans="1:28" ht="24.95" customHeight="1">
      <c r="A24" s="382">
        <f>'S 3'!A21</f>
        <v>17</v>
      </c>
      <c r="B24" s="383" t="str">
        <f>'S 3'!B21</f>
        <v xml:space="preserve">Dorota Rybárová </v>
      </c>
      <c r="C24" s="383">
        <f>'S 3'!C21</f>
        <v>2009</v>
      </c>
      <c r="D24" s="383" t="str">
        <f>'S 3'!D21</f>
        <v>ŠK Juventa Bratislava</v>
      </c>
      <c r="E24" s="383" t="str">
        <f>'S 3'!E21</f>
        <v>CZE</v>
      </c>
      <c r="F24" s="9" t="s">
        <v>1304</v>
      </c>
      <c r="G24" s="206">
        <v>0.4</v>
      </c>
      <c r="H24" s="207"/>
      <c r="I24" s="208">
        <f t="shared" si="2"/>
        <v>0.4</v>
      </c>
      <c r="J24" s="222">
        <v>2.4</v>
      </c>
      <c r="K24" s="223">
        <v>3.2</v>
      </c>
      <c r="L24" s="224">
        <v>3.4</v>
      </c>
      <c r="M24" s="225">
        <v>3.9</v>
      </c>
      <c r="N24" s="225">
        <v>2.6</v>
      </c>
      <c r="O24" s="226">
        <f t="shared" si="3"/>
        <v>3.3</v>
      </c>
      <c r="P24" s="230">
        <f t="shared" si="4"/>
        <v>4.3</v>
      </c>
      <c r="Q24" s="224"/>
      <c r="R24" s="210">
        <f t="shared" si="5"/>
        <v>4.7</v>
      </c>
      <c r="S24" s="20"/>
      <c r="T24" s="17"/>
      <c r="U24" s="245"/>
      <c r="W24" s="30"/>
      <c r="X24" s="26"/>
      <c r="Y24" s="26">
        <f t="shared" si="1"/>
        <v>4.3</v>
      </c>
      <c r="Z24" s="26">
        <f t="shared" si="1"/>
        <v>0</v>
      </c>
      <c r="AA24" s="26">
        <f t="shared" si="1"/>
        <v>4.7</v>
      </c>
    </row>
    <row r="25" spans="1:28" ht="24.95" customHeight="1">
      <c r="A25" s="382">
        <f>'S 3'!A22</f>
        <v>18</v>
      </c>
      <c r="B25" s="383" t="str">
        <f>'S 3'!B22</f>
        <v xml:space="preserve">Kibler Sophija </v>
      </c>
      <c r="C25" s="383">
        <f>'S 3'!C22</f>
        <v>2009</v>
      </c>
      <c r="D25" s="383" t="str">
        <f>'S 3'!D22</f>
        <v>SVNA Hamburg</v>
      </c>
      <c r="E25" s="383" t="str">
        <f>'S 3'!E22</f>
        <v>DEU</v>
      </c>
      <c r="F25" s="9" t="s">
        <v>1304</v>
      </c>
      <c r="G25" s="206">
        <v>0.6</v>
      </c>
      <c r="H25" s="207"/>
      <c r="I25" s="208">
        <f t="shared" si="2"/>
        <v>0.6</v>
      </c>
      <c r="J25" s="222">
        <v>2.6</v>
      </c>
      <c r="K25" s="223">
        <v>3</v>
      </c>
      <c r="L25" s="224">
        <v>2.2999999999999998</v>
      </c>
      <c r="M25" s="225">
        <v>3.2</v>
      </c>
      <c r="N25" s="225">
        <v>2.4</v>
      </c>
      <c r="O25" s="226">
        <f t="shared" si="3"/>
        <v>2.7</v>
      </c>
      <c r="P25" s="230">
        <f t="shared" si="4"/>
        <v>4.7</v>
      </c>
      <c r="Q25" s="224"/>
      <c r="R25" s="210">
        <f t="shared" si="5"/>
        <v>5.3</v>
      </c>
      <c r="S25" s="20"/>
      <c r="T25" s="17"/>
      <c r="U25" s="245"/>
      <c r="W25" s="30"/>
      <c r="X25" s="26"/>
      <c r="Y25" s="26">
        <f t="shared" ref="Y25:AA27" si="10">P25</f>
        <v>4.7</v>
      </c>
      <c r="Z25" s="26">
        <f t="shared" si="10"/>
        <v>0</v>
      </c>
      <c r="AA25" s="26">
        <f t="shared" si="10"/>
        <v>5.3</v>
      </c>
    </row>
    <row r="26" spans="1:28" ht="24.95" customHeight="1">
      <c r="A26" s="382">
        <f>'S 3'!A23</f>
        <v>21</v>
      </c>
      <c r="B26" s="383" t="str">
        <f>'S 3'!B23</f>
        <v>Havlicová Gréta</v>
      </c>
      <c r="C26" s="383">
        <f>'S 3'!C23</f>
        <v>2009</v>
      </c>
      <c r="D26" s="383" t="str">
        <f>'S 3'!D23</f>
        <v>Slavia SK Rapid Plzeň</v>
      </c>
      <c r="E26" s="383" t="str">
        <f>'S 3'!E23</f>
        <v>CZE</v>
      </c>
      <c r="F26" s="9" t="str">
        <f t="shared" si="6"/>
        <v>bez</v>
      </c>
      <c r="G26" s="206">
        <v>0.4</v>
      </c>
      <c r="H26" s="207"/>
      <c r="I26" s="208">
        <f t="shared" si="2"/>
        <v>0.4</v>
      </c>
      <c r="J26" s="222">
        <v>2.1</v>
      </c>
      <c r="K26" s="223">
        <v>2.6</v>
      </c>
      <c r="L26" s="224">
        <v>3.3</v>
      </c>
      <c r="M26" s="225">
        <v>3.7</v>
      </c>
      <c r="N26" s="225">
        <v>3.1</v>
      </c>
      <c r="O26" s="226">
        <f t="shared" si="3"/>
        <v>3.2</v>
      </c>
      <c r="P26" s="230">
        <f t="shared" si="4"/>
        <v>4.7</v>
      </c>
      <c r="Q26" s="224"/>
      <c r="R26" s="210">
        <f t="shared" si="5"/>
        <v>5.1000000000000005</v>
      </c>
      <c r="S26" s="20" t="s">
        <v>200</v>
      </c>
      <c r="T26" s="17" t="e">
        <f>RANK(R26,$R$9:$R$28)</f>
        <v>#NUM!</v>
      </c>
      <c r="U26" s="245" t="s">
        <v>200</v>
      </c>
      <c r="W26" s="30" t="str">
        <f t="shared" si="7"/>
        <v>bez</v>
      </c>
      <c r="X26" s="26">
        <f t="shared" si="8"/>
        <v>0.4</v>
      </c>
      <c r="Y26" s="26">
        <f t="shared" si="10"/>
        <v>4.7</v>
      </c>
      <c r="Z26" s="26">
        <f t="shared" si="10"/>
        <v>0</v>
      </c>
      <c r="AA26" s="26">
        <f t="shared" si="10"/>
        <v>5.1000000000000005</v>
      </c>
    </row>
    <row r="27" spans="1:28" ht="24.95" customHeight="1">
      <c r="A27" s="382">
        <f>'S 3'!A24</f>
        <v>23</v>
      </c>
      <c r="B27" s="383" t="str">
        <f>'S 3'!B24</f>
        <v xml:space="preserve">Yuza Oleksandra </v>
      </c>
      <c r="C27" s="383">
        <f>'S 3'!C24</f>
        <v>2009</v>
      </c>
      <c r="D27" s="383" t="str">
        <f>'S 3'!D24</f>
        <v>SC 80 Chomutov</v>
      </c>
      <c r="E27" s="383" t="str">
        <f>'S 3'!E24</f>
        <v>CZE</v>
      </c>
      <c r="F27" s="9" t="str">
        <f t="shared" si="6"/>
        <v>bez</v>
      </c>
      <c r="G27" s="206">
        <v>1.7</v>
      </c>
      <c r="H27" s="207"/>
      <c r="I27" s="208">
        <f t="shared" si="2"/>
        <v>1.7</v>
      </c>
      <c r="J27" s="222">
        <v>1.3</v>
      </c>
      <c r="K27" s="223">
        <v>1.6</v>
      </c>
      <c r="L27" s="224">
        <v>2.1</v>
      </c>
      <c r="M27" s="225">
        <v>3.4</v>
      </c>
      <c r="N27" s="225">
        <v>3.9</v>
      </c>
      <c r="O27" s="226">
        <f t="shared" si="3"/>
        <v>2.75</v>
      </c>
      <c r="P27" s="230">
        <f t="shared" si="4"/>
        <v>5.9499999999999993</v>
      </c>
      <c r="Q27" s="224"/>
      <c r="R27" s="210">
        <f t="shared" si="5"/>
        <v>7.6499999999999995</v>
      </c>
      <c r="S27" s="20" t="s">
        <v>200</v>
      </c>
      <c r="T27" s="17" t="e">
        <f>RANK(R27,$R$9:$R$28)</f>
        <v>#NUM!</v>
      </c>
      <c r="U27" s="245" t="s">
        <v>200</v>
      </c>
      <c r="W27" s="30" t="str">
        <f>F27</f>
        <v>bez</v>
      </c>
      <c r="X27" s="26">
        <f>I27</f>
        <v>1.7</v>
      </c>
      <c r="Y27" s="26">
        <f t="shared" si="10"/>
        <v>5.9499999999999993</v>
      </c>
      <c r="Z27" s="26">
        <f t="shared" si="10"/>
        <v>0</v>
      </c>
      <c r="AA27" s="26">
        <f t="shared" si="10"/>
        <v>7.6499999999999995</v>
      </c>
    </row>
    <row r="28" spans="1:28" ht="24.95" customHeight="1">
      <c r="A28" s="27"/>
      <c r="B28" s="2"/>
      <c r="C28" s="9"/>
      <c r="D28" s="28"/>
      <c r="E28" s="28"/>
      <c r="F28" s="9"/>
      <c r="G28" s="206"/>
      <c r="H28" s="207"/>
      <c r="I28" s="208">
        <f t="shared" si="2"/>
        <v>0</v>
      </c>
      <c r="J28" s="222"/>
      <c r="K28" s="223"/>
      <c r="L28" s="224"/>
      <c r="M28" s="225"/>
      <c r="N28" s="225"/>
      <c r="O28" s="226" t="e">
        <f t="shared" si="3"/>
        <v>#NUM!</v>
      </c>
      <c r="P28" s="230" t="e">
        <f t="shared" si="4"/>
        <v>#NUM!</v>
      </c>
      <c r="Q28" s="224"/>
      <c r="R28" s="210" t="e">
        <f t="shared" si="5"/>
        <v>#NUM!</v>
      </c>
      <c r="S28" s="20" t="s">
        <v>200</v>
      </c>
      <c r="T28" s="17" t="e">
        <f>RANK(R28,$R$9:$R$28)</f>
        <v>#NUM!</v>
      </c>
      <c r="U28" s="245" t="s">
        <v>200</v>
      </c>
      <c r="W28" s="30">
        <f>F28</f>
        <v>0</v>
      </c>
      <c r="X28" s="26">
        <f>I28</f>
        <v>0</v>
      </c>
      <c r="Y28" s="26" t="e">
        <f t="shared" ref="Y28:AA28" si="11">P28</f>
        <v>#NUM!</v>
      </c>
      <c r="Z28" s="26">
        <f t="shared" si="11"/>
        <v>0</v>
      </c>
      <c r="AA28" s="26" t="e">
        <f t="shared" si="11"/>
        <v>#NUM!</v>
      </c>
    </row>
    <row r="29" spans="1:28" s="173" customFormat="1" ht="40.5" customHeight="1" thickBot="1">
      <c r="A29" s="167"/>
      <c r="B29" s="167"/>
      <c r="C29" s="169"/>
      <c r="D29" s="167"/>
      <c r="E29" s="167"/>
      <c r="F29" s="168"/>
      <c r="G29" s="170"/>
      <c r="H29" s="170"/>
      <c r="I29" s="170"/>
      <c r="J29" s="170"/>
      <c r="K29" s="171"/>
      <c r="L29" s="172"/>
      <c r="M29" s="172"/>
      <c r="N29" s="172"/>
      <c r="O29" s="172"/>
      <c r="P29" s="172"/>
      <c r="Q29" s="171"/>
    </row>
    <row r="30" spans="1:28" ht="16.5" customHeight="1">
      <c r="A30" s="491" t="s">
        <v>0</v>
      </c>
      <c r="B30" s="493" t="s">
        <v>1</v>
      </c>
      <c r="C30" s="495" t="s">
        <v>2</v>
      </c>
      <c r="D30" s="493" t="s">
        <v>3</v>
      </c>
      <c r="E30" s="497" t="s">
        <v>4</v>
      </c>
      <c r="F30" s="499" t="s">
        <v>191</v>
      </c>
      <c r="G30" s="231" t="str">
        <f>Kat2S2</f>
        <v>sestava s libovolným náčiním</v>
      </c>
      <c r="H30" s="23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33"/>
      <c r="T30" s="489" t="s">
        <v>12</v>
      </c>
      <c r="U30" s="489" t="s">
        <v>1305</v>
      </c>
    </row>
    <row r="31" spans="1:28" ht="16.5" customHeight="1" thickBot="1">
      <c r="A31" s="492">
        <v>0</v>
      </c>
      <c r="B31" s="494">
        <v>0</v>
      </c>
      <c r="C31" s="496">
        <v>0</v>
      </c>
      <c r="D31" s="494">
        <v>0</v>
      </c>
      <c r="E31" s="498">
        <v>0</v>
      </c>
      <c r="F31" s="500">
        <v>0</v>
      </c>
      <c r="G31" s="229" t="s">
        <v>1257</v>
      </c>
      <c r="H31" s="227" t="s">
        <v>1262</v>
      </c>
      <c r="I31" s="228" t="s">
        <v>8</v>
      </c>
      <c r="J31" s="15" t="s">
        <v>1258</v>
      </c>
      <c r="K31" s="15" t="s">
        <v>9</v>
      </c>
      <c r="L31" s="15" t="s">
        <v>10</v>
      </c>
      <c r="M31" s="15" t="s">
        <v>1259</v>
      </c>
      <c r="N31" s="15" t="s">
        <v>1260</v>
      </c>
      <c r="O31" s="228" t="s">
        <v>1261</v>
      </c>
      <c r="P31" s="15" t="s">
        <v>11</v>
      </c>
      <c r="Q31" s="234" t="s">
        <v>5</v>
      </c>
      <c r="R31" s="228" t="s">
        <v>6</v>
      </c>
      <c r="S31" s="235" t="s">
        <v>13</v>
      </c>
      <c r="T31" s="490"/>
      <c r="U31" s="490"/>
      <c r="W31" s="29" t="s">
        <v>192</v>
      </c>
      <c r="X31" s="29" t="s">
        <v>8</v>
      </c>
      <c r="Y31" s="29" t="s">
        <v>11</v>
      </c>
      <c r="Z31" s="29" t="s">
        <v>193</v>
      </c>
      <c r="AA31" s="29" t="s">
        <v>13</v>
      </c>
      <c r="AB31" s="29" t="s">
        <v>6</v>
      </c>
    </row>
    <row r="32" spans="1:28" ht="24.95" customHeight="1">
      <c r="A32" s="380">
        <f>'S 3'!A6</f>
        <v>1</v>
      </c>
      <c r="B32" s="381" t="str">
        <f>'S 3'!B6</f>
        <v xml:space="preserve">Hanzlíková Natálie </v>
      </c>
      <c r="C32" s="381">
        <f>'S 3'!C6</f>
        <v>2009</v>
      </c>
      <c r="D32" s="381" t="str">
        <f>'S 3'!D6</f>
        <v>SC 80 Chomutov</v>
      </c>
      <c r="E32" s="381" t="str">
        <f>'S 3'!E6</f>
        <v>CZE</v>
      </c>
      <c r="F32" s="198" t="s">
        <v>1609</v>
      </c>
      <c r="G32" s="206">
        <v>0.6</v>
      </c>
      <c r="H32" s="207">
        <v>0</v>
      </c>
      <c r="I32" s="208">
        <f>G32+H32</f>
        <v>0.6</v>
      </c>
      <c r="J32" s="222">
        <v>1.7</v>
      </c>
      <c r="K32" s="223">
        <v>2.7</v>
      </c>
      <c r="L32" s="224">
        <v>3.5</v>
      </c>
      <c r="M32" s="225">
        <v>3.6</v>
      </c>
      <c r="N32" s="225">
        <v>4.9000000000000004</v>
      </c>
      <c r="O32" s="226">
        <f>IF($O$2=2,TRUNC(SUM(K32:L32)/2*1000)/1000,IF($O$2=3,TRUNC(SUM(K32:M32)/3*1000)/1000,IF($O$2=4,TRUNC(MEDIAN(K32:N32)*1000)/1000,"???")))</f>
        <v>3.55</v>
      </c>
      <c r="P32" s="230">
        <f>IF(AND(J32=0,O32=0),0,IF(($Q$2-J32-O32)&lt;0,0,$Q$2-J32-O32))</f>
        <v>4.7500000000000009</v>
      </c>
      <c r="Q32" s="224"/>
      <c r="R32" s="210">
        <f>I32+P32-Q32</f>
        <v>5.3500000000000005</v>
      </c>
      <c r="S32" s="20">
        <f t="shared" ref="S32:S39" si="12">R9+R32</f>
        <v>10.75</v>
      </c>
      <c r="T32" s="17" t="e">
        <f t="shared" ref="T32:T43" si="13">RANK(R32,$R$32:$R$51)</f>
        <v>#NUM!</v>
      </c>
      <c r="U32" s="21" t="e">
        <f t="shared" ref="U32:U43" si="14">RANK(S32,$S$32:$S$51)</f>
        <v>#NUM!</v>
      </c>
      <c r="W32" s="30" t="str">
        <f>F32</f>
        <v>švih</v>
      </c>
      <c r="X32" s="26">
        <f>I32</f>
        <v>0.6</v>
      </c>
      <c r="Y32" s="26">
        <f t="shared" ref="Y32:AB47" si="15">P32</f>
        <v>4.7500000000000009</v>
      </c>
      <c r="Z32" s="26">
        <f t="shared" si="15"/>
        <v>0</v>
      </c>
      <c r="AA32" s="26">
        <f t="shared" si="15"/>
        <v>5.3500000000000005</v>
      </c>
      <c r="AB32" s="26">
        <f t="shared" si="15"/>
        <v>10.75</v>
      </c>
    </row>
    <row r="33" spans="1:28" ht="24.95" customHeight="1">
      <c r="A33" s="380">
        <f>'S 3'!A7</f>
        <v>2</v>
      </c>
      <c r="B33" s="381" t="str">
        <f>'S 3'!B7</f>
        <v>Černá Kateřina</v>
      </c>
      <c r="C33" s="381">
        <f>'S 3'!C7</f>
        <v>2009</v>
      </c>
      <c r="D33" s="381" t="str">
        <f>'S 3'!D7</f>
        <v>TJ Slavoj Plzeň</v>
      </c>
      <c r="E33" s="381" t="str">
        <f>'S 3'!E7</f>
        <v>CZE</v>
      </c>
      <c r="F33" s="198" t="s">
        <v>1609</v>
      </c>
      <c r="G33" s="206">
        <v>0.8</v>
      </c>
      <c r="H33" s="207">
        <v>0</v>
      </c>
      <c r="I33" s="208">
        <f t="shared" ref="I33:I51" si="16">G33+H33</f>
        <v>0.8</v>
      </c>
      <c r="J33" s="222">
        <v>2.1</v>
      </c>
      <c r="K33" s="223">
        <v>2.8</v>
      </c>
      <c r="L33" s="224">
        <v>3</v>
      </c>
      <c r="M33" s="225">
        <v>3.7</v>
      </c>
      <c r="N33" s="225">
        <v>3.8</v>
      </c>
      <c r="O33" s="226">
        <f t="shared" ref="O33:O51" si="17">IF($O$2=2,TRUNC(SUM(K33:L33)/2*1000)/1000,IF($O$2=3,TRUNC(SUM(K33:M33)/3*1000)/1000,IF($O$2=4,TRUNC(MEDIAN(K33:N33)*1000)/1000,"???")))</f>
        <v>3.35</v>
      </c>
      <c r="P33" s="230">
        <f t="shared" ref="P33:P51" si="18">IF(AND(J33=0,O33=0),0,IF(($Q$2-J33-O33)&lt;0,0,$Q$2-J33-O33))</f>
        <v>4.5500000000000007</v>
      </c>
      <c r="Q33" s="224"/>
      <c r="R33" s="210">
        <f t="shared" ref="R33:R51" si="19">I33+P33-Q33</f>
        <v>5.3500000000000005</v>
      </c>
      <c r="S33" s="20">
        <f t="shared" si="12"/>
        <v>11.3</v>
      </c>
      <c r="T33" s="17" t="e">
        <f t="shared" si="13"/>
        <v>#NUM!</v>
      </c>
      <c r="U33" s="21" t="e">
        <f t="shared" si="14"/>
        <v>#NUM!</v>
      </c>
      <c r="W33" s="30" t="str">
        <f t="shared" ref="W33:W50" si="20">F33</f>
        <v>švih</v>
      </c>
      <c r="X33" s="26">
        <f t="shared" ref="X33:X50" si="21">I33</f>
        <v>0.8</v>
      </c>
      <c r="Y33" s="26">
        <f t="shared" si="15"/>
        <v>4.5500000000000007</v>
      </c>
      <c r="Z33" s="26">
        <f t="shared" si="15"/>
        <v>0</v>
      </c>
      <c r="AA33" s="26">
        <f t="shared" si="15"/>
        <v>5.3500000000000005</v>
      </c>
      <c r="AB33" s="26">
        <f t="shared" si="15"/>
        <v>11.3</v>
      </c>
    </row>
    <row r="34" spans="1:28" ht="24.95" customHeight="1">
      <c r="A34" s="380">
        <f>'S 3'!A8</f>
        <v>3</v>
      </c>
      <c r="B34" s="381" t="str">
        <f>'S 3'!B8</f>
        <v xml:space="preserve">Trejbalová Monika </v>
      </c>
      <c r="C34" s="381">
        <f>'S 3'!C8</f>
        <v>2009</v>
      </c>
      <c r="D34" s="381" t="str">
        <f>'S 3'!D8</f>
        <v>SC 80 Chomutov</v>
      </c>
      <c r="E34" s="381" t="str">
        <f>'S 3'!E8</f>
        <v>CZE</v>
      </c>
      <c r="F34" s="198" t="s">
        <v>1609</v>
      </c>
      <c r="G34" s="206">
        <v>0.9</v>
      </c>
      <c r="H34" s="207">
        <v>0</v>
      </c>
      <c r="I34" s="208">
        <f t="shared" si="16"/>
        <v>0.9</v>
      </c>
      <c r="J34" s="222">
        <v>2.2000000000000002</v>
      </c>
      <c r="K34" s="223">
        <v>2.4</v>
      </c>
      <c r="L34" s="224">
        <v>3.5</v>
      </c>
      <c r="M34" s="225">
        <v>3.5</v>
      </c>
      <c r="N34" s="225">
        <v>4.5</v>
      </c>
      <c r="O34" s="226">
        <f t="shared" si="17"/>
        <v>3.5</v>
      </c>
      <c r="P34" s="230">
        <f t="shared" si="18"/>
        <v>4.3</v>
      </c>
      <c r="Q34" s="224"/>
      <c r="R34" s="210">
        <f t="shared" si="19"/>
        <v>5.2</v>
      </c>
      <c r="S34" s="20">
        <f t="shared" si="12"/>
        <v>11.75</v>
      </c>
      <c r="T34" s="17" t="e">
        <f t="shared" si="13"/>
        <v>#NUM!</v>
      </c>
      <c r="U34" s="21" t="e">
        <f t="shared" si="14"/>
        <v>#NUM!</v>
      </c>
      <c r="W34" s="30" t="str">
        <f t="shared" si="20"/>
        <v>švih</v>
      </c>
      <c r="X34" s="26">
        <f t="shared" si="21"/>
        <v>0.9</v>
      </c>
      <c r="Y34" s="26">
        <f t="shared" si="15"/>
        <v>4.3</v>
      </c>
      <c r="Z34" s="26">
        <f t="shared" si="15"/>
        <v>0</v>
      </c>
      <c r="AA34" s="26">
        <f t="shared" si="15"/>
        <v>5.2</v>
      </c>
      <c r="AB34" s="26">
        <f t="shared" si="15"/>
        <v>11.75</v>
      </c>
    </row>
    <row r="35" spans="1:28" ht="24.95" customHeight="1">
      <c r="A35" s="380">
        <f>'S 3'!A9</f>
        <v>4</v>
      </c>
      <c r="B35" s="381" t="str">
        <f>'S 3'!B9</f>
        <v xml:space="preserve">Kučerová Ema </v>
      </c>
      <c r="C35" s="381">
        <f>'S 3'!C9</f>
        <v>2009</v>
      </c>
      <c r="D35" s="381" t="str">
        <f>'S 3'!D9</f>
        <v>RG Proactive Milevsko</v>
      </c>
      <c r="E35" s="381" t="str">
        <f>'S 3'!E9</f>
        <v>CZE</v>
      </c>
      <c r="F35" s="198" t="s">
        <v>1609</v>
      </c>
      <c r="G35" s="206">
        <v>0.6</v>
      </c>
      <c r="H35" s="207">
        <v>0</v>
      </c>
      <c r="I35" s="208">
        <f t="shared" si="16"/>
        <v>0.6</v>
      </c>
      <c r="J35" s="222">
        <v>1.7</v>
      </c>
      <c r="K35" s="223">
        <v>3.5</v>
      </c>
      <c r="L35" s="224">
        <v>3.3</v>
      </c>
      <c r="M35" s="225">
        <v>3</v>
      </c>
      <c r="N35" s="225">
        <v>4.5</v>
      </c>
      <c r="O35" s="226">
        <f t="shared" si="17"/>
        <v>3.4</v>
      </c>
      <c r="P35" s="230">
        <f t="shared" si="18"/>
        <v>4.9000000000000004</v>
      </c>
      <c r="Q35" s="224"/>
      <c r="R35" s="210">
        <f t="shared" si="19"/>
        <v>5.5</v>
      </c>
      <c r="S35" s="20">
        <f t="shared" si="12"/>
        <v>9.4499999999999993</v>
      </c>
      <c r="T35" s="17" t="e">
        <f t="shared" si="13"/>
        <v>#NUM!</v>
      </c>
      <c r="U35" s="21" t="e">
        <f t="shared" si="14"/>
        <v>#NUM!</v>
      </c>
      <c r="W35" s="30" t="str">
        <f t="shared" si="20"/>
        <v>švih</v>
      </c>
      <c r="X35" s="26">
        <f t="shared" si="21"/>
        <v>0.6</v>
      </c>
      <c r="Y35" s="26">
        <f t="shared" si="15"/>
        <v>4.9000000000000004</v>
      </c>
      <c r="Z35" s="26">
        <f t="shared" si="15"/>
        <v>0</v>
      </c>
      <c r="AA35" s="26">
        <f t="shared" si="15"/>
        <v>5.5</v>
      </c>
      <c r="AB35" s="26">
        <f t="shared" si="15"/>
        <v>9.4499999999999993</v>
      </c>
    </row>
    <row r="36" spans="1:28" ht="24.95" customHeight="1">
      <c r="A36" s="380">
        <f>'S 3'!A10</f>
        <v>5</v>
      </c>
      <c r="B36" s="381" t="str">
        <f>'S 3'!B10</f>
        <v xml:space="preserve">Katharina Herzog </v>
      </c>
      <c r="C36" s="381">
        <f>'S 3'!C10</f>
        <v>2009</v>
      </c>
      <c r="D36" s="381" t="str">
        <f>'S 3'!D10</f>
        <v>Sportunion Rauris</v>
      </c>
      <c r="E36" s="381" t="str">
        <f>'S 3'!E10</f>
        <v>AUT</v>
      </c>
      <c r="F36" s="198" t="s">
        <v>1610</v>
      </c>
      <c r="G36" s="206">
        <v>0.5</v>
      </c>
      <c r="H36" s="207">
        <v>0</v>
      </c>
      <c r="I36" s="208">
        <f t="shared" si="16"/>
        <v>0.5</v>
      </c>
      <c r="J36" s="222">
        <v>1.8</v>
      </c>
      <c r="K36" s="223">
        <v>4.0999999999999996</v>
      </c>
      <c r="L36" s="224">
        <v>3.9</v>
      </c>
      <c r="M36" s="225">
        <v>4</v>
      </c>
      <c r="N36" s="225">
        <v>4.9000000000000004</v>
      </c>
      <c r="O36" s="226">
        <f t="shared" si="17"/>
        <v>4.05</v>
      </c>
      <c r="P36" s="230">
        <f t="shared" si="18"/>
        <v>4.1499999999999995</v>
      </c>
      <c r="Q36" s="224"/>
      <c r="R36" s="210">
        <f t="shared" si="19"/>
        <v>4.6499999999999995</v>
      </c>
      <c r="S36" s="20">
        <f t="shared" si="12"/>
        <v>8.25</v>
      </c>
      <c r="T36" s="17" t="e">
        <f t="shared" si="13"/>
        <v>#NUM!</v>
      </c>
      <c r="U36" s="21" t="e">
        <f t="shared" si="14"/>
        <v>#NUM!</v>
      </c>
      <c r="W36" s="30" t="str">
        <f t="shared" si="20"/>
        <v>obruč</v>
      </c>
      <c r="X36" s="26">
        <f t="shared" si="21"/>
        <v>0.5</v>
      </c>
      <c r="Y36" s="26">
        <f t="shared" si="15"/>
        <v>4.1499999999999995</v>
      </c>
      <c r="Z36" s="26">
        <f t="shared" si="15"/>
        <v>0</v>
      </c>
      <c r="AA36" s="26">
        <f t="shared" si="15"/>
        <v>4.6499999999999995</v>
      </c>
      <c r="AB36" s="26">
        <f t="shared" si="15"/>
        <v>8.25</v>
      </c>
    </row>
    <row r="37" spans="1:28" ht="24.95" customHeight="1">
      <c r="A37" s="380">
        <f>'S 3'!A11</f>
        <v>6</v>
      </c>
      <c r="B37" s="381" t="str">
        <f>'S 3'!B11</f>
        <v>Diefenbach Emely</v>
      </c>
      <c r="C37" s="381">
        <f>'S 3'!C11</f>
        <v>2009</v>
      </c>
      <c r="D37" s="381" t="str">
        <f>'S 3'!D11</f>
        <v>SVNA Hamburg</v>
      </c>
      <c r="E37" s="381" t="str">
        <f>'S 3'!E11</f>
        <v>DEU</v>
      </c>
      <c r="F37" s="198" t="s">
        <v>1610</v>
      </c>
      <c r="G37" s="206">
        <v>1.5</v>
      </c>
      <c r="H37" s="207">
        <v>0</v>
      </c>
      <c r="I37" s="208">
        <f t="shared" si="16"/>
        <v>1.5</v>
      </c>
      <c r="J37" s="222">
        <v>1.6</v>
      </c>
      <c r="K37" s="223">
        <v>3</v>
      </c>
      <c r="L37" s="224">
        <v>3.3</v>
      </c>
      <c r="M37" s="225">
        <v>2.6</v>
      </c>
      <c r="N37" s="225">
        <v>2.4</v>
      </c>
      <c r="O37" s="226">
        <f t="shared" si="17"/>
        <v>2.8</v>
      </c>
      <c r="P37" s="230">
        <f t="shared" si="18"/>
        <v>5.6000000000000005</v>
      </c>
      <c r="Q37" s="224"/>
      <c r="R37" s="210">
        <f t="shared" si="19"/>
        <v>7.1000000000000005</v>
      </c>
      <c r="S37" s="20">
        <f t="shared" si="12"/>
        <v>15.450000000000003</v>
      </c>
      <c r="T37" s="17" t="e">
        <f t="shared" si="13"/>
        <v>#NUM!</v>
      </c>
      <c r="U37" s="21" t="e">
        <f t="shared" si="14"/>
        <v>#NUM!</v>
      </c>
      <c r="W37" s="30" t="str">
        <f t="shared" si="20"/>
        <v>obruč</v>
      </c>
      <c r="X37" s="26">
        <f t="shared" si="21"/>
        <v>1.5</v>
      </c>
      <c r="Y37" s="26">
        <f t="shared" si="15"/>
        <v>5.6000000000000005</v>
      </c>
      <c r="Z37" s="26">
        <f t="shared" si="15"/>
        <v>0</v>
      </c>
      <c r="AA37" s="26">
        <f t="shared" si="15"/>
        <v>7.1000000000000005</v>
      </c>
      <c r="AB37" s="26">
        <f t="shared" si="15"/>
        <v>15.450000000000003</v>
      </c>
    </row>
    <row r="38" spans="1:28" ht="24.95" customHeight="1">
      <c r="A38" s="380">
        <f>'S 3'!A12</f>
        <v>7</v>
      </c>
      <c r="B38" s="381" t="str">
        <f>'S 3'!B12</f>
        <v xml:space="preserve">Simona Tejedyová </v>
      </c>
      <c r="C38" s="381">
        <f>'S 3'!C12</f>
        <v>2009</v>
      </c>
      <c r="D38" s="381" t="str">
        <f>'S 3'!D12</f>
        <v>ŠK Juventa Bratislava</v>
      </c>
      <c r="E38" s="381" t="str">
        <f>'S 3'!E12</f>
        <v>CZE</v>
      </c>
      <c r="F38" s="198" t="s">
        <v>1610</v>
      </c>
      <c r="G38" s="206">
        <v>0.8</v>
      </c>
      <c r="H38" s="207">
        <v>0</v>
      </c>
      <c r="I38" s="208">
        <f t="shared" si="16"/>
        <v>0.8</v>
      </c>
      <c r="J38" s="222">
        <v>1.7</v>
      </c>
      <c r="K38" s="223">
        <v>4</v>
      </c>
      <c r="L38" s="224">
        <v>3.1</v>
      </c>
      <c r="M38" s="225">
        <v>3.8</v>
      </c>
      <c r="N38" s="225">
        <v>4.5</v>
      </c>
      <c r="O38" s="226">
        <f t="shared" si="17"/>
        <v>3.9</v>
      </c>
      <c r="P38" s="230">
        <f t="shared" si="18"/>
        <v>4.4000000000000004</v>
      </c>
      <c r="Q38" s="224"/>
      <c r="R38" s="210">
        <f t="shared" si="19"/>
        <v>5.2</v>
      </c>
      <c r="S38" s="20">
        <f t="shared" si="12"/>
        <v>10.100000000000001</v>
      </c>
      <c r="T38" s="17" t="e">
        <f t="shared" si="13"/>
        <v>#NUM!</v>
      </c>
      <c r="U38" s="21" t="e">
        <f t="shared" si="14"/>
        <v>#NUM!</v>
      </c>
      <c r="W38" s="30" t="str">
        <f t="shared" si="20"/>
        <v>obruč</v>
      </c>
      <c r="X38" s="26">
        <f t="shared" si="21"/>
        <v>0.8</v>
      </c>
      <c r="Y38" s="26">
        <f t="shared" si="15"/>
        <v>4.4000000000000004</v>
      </c>
      <c r="Z38" s="26">
        <f t="shared" si="15"/>
        <v>0</v>
      </c>
      <c r="AA38" s="26">
        <f t="shared" si="15"/>
        <v>5.2</v>
      </c>
      <c r="AB38" s="26">
        <f t="shared" si="15"/>
        <v>10.100000000000001</v>
      </c>
    </row>
    <row r="39" spans="1:28" ht="24.95" customHeight="1">
      <c r="A39" s="380">
        <f>'S 3'!A13</f>
        <v>8</v>
      </c>
      <c r="B39" s="381" t="str">
        <f>'S 3'!B13</f>
        <v xml:space="preserve">Iwanow Alina </v>
      </c>
      <c r="C39" s="381">
        <f>'S 3'!C13</f>
        <v>2009</v>
      </c>
      <c r="D39" s="381" t="str">
        <f>'S 3'!D13</f>
        <v>SVNA Hamburg</v>
      </c>
      <c r="E39" s="381" t="str">
        <f>'S 3'!E13</f>
        <v>DEU</v>
      </c>
      <c r="F39" s="198" t="s">
        <v>1610</v>
      </c>
      <c r="G39" s="206">
        <v>0.9</v>
      </c>
      <c r="H39" s="207">
        <v>0</v>
      </c>
      <c r="I39" s="208">
        <f t="shared" si="16"/>
        <v>0.9</v>
      </c>
      <c r="J39" s="222">
        <v>1.4</v>
      </c>
      <c r="K39" s="223">
        <v>2.7</v>
      </c>
      <c r="L39" s="224">
        <v>3.1</v>
      </c>
      <c r="M39" s="225">
        <v>2.1</v>
      </c>
      <c r="N39" s="225">
        <v>3.1</v>
      </c>
      <c r="O39" s="226">
        <f t="shared" si="17"/>
        <v>2.9</v>
      </c>
      <c r="P39" s="230">
        <f t="shared" si="18"/>
        <v>5.6999999999999993</v>
      </c>
      <c r="Q39" s="224"/>
      <c r="R39" s="210">
        <f t="shared" si="19"/>
        <v>6.6</v>
      </c>
      <c r="S39" s="20">
        <f t="shared" si="12"/>
        <v>11.45</v>
      </c>
      <c r="T39" s="17" t="e">
        <f t="shared" si="13"/>
        <v>#NUM!</v>
      </c>
      <c r="U39" s="21" t="e">
        <f t="shared" si="14"/>
        <v>#NUM!</v>
      </c>
      <c r="W39" s="30" t="str">
        <f t="shared" si="20"/>
        <v>obruč</v>
      </c>
      <c r="X39" s="26">
        <f t="shared" si="21"/>
        <v>0.9</v>
      </c>
      <c r="Y39" s="26">
        <f t="shared" si="15"/>
        <v>5.6999999999999993</v>
      </c>
      <c r="Z39" s="26">
        <f t="shared" si="15"/>
        <v>0</v>
      </c>
      <c r="AA39" s="26">
        <f t="shared" si="15"/>
        <v>6.6</v>
      </c>
      <c r="AB39" s="26">
        <f t="shared" si="15"/>
        <v>11.45</v>
      </c>
    </row>
    <row r="40" spans="1:28" ht="24.95" customHeight="1">
      <c r="A40" s="380">
        <f>'S 3'!A14</f>
        <v>10</v>
      </c>
      <c r="B40" s="381" t="str">
        <f>'S 3'!B14</f>
        <v xml:space="preserve">Agáta Císarová </v>
      </c>
      <c r="C40" s="381">
        <f>'S 3'!C14</f>
        <v>2009</v>
      </c>
      <c r="D40" s="381" t="str">
        <f>'S 3'!D14</f>
        <v>ŠK Juventa Bratislava</v>
      </c>
      <c r="E40" s="381" t="str">
        <f>'S 3'!E14</f>
        <v>CZE</v>
      </c>
      <c r="F40" s="198" t="s">
        <v>1610</v>
      </c>
      <c r="G40" s="206">
        <v>0.6</v>
      </c>
      <c r="H40" s="207">
        <v>0</v>
      </c>
      <c r="I40" s="208">
        <f t="shared" si="16"/>
        <v>0.6</v>
      </c>
      <c r="J40" s="222">
        <v>2.2999999999999998</v>
      </c>
      <c r="K40" s="223">
        <v>3.6</v>
      </c>
      <c r="L40" s="224">
        <v>3.5</v>
      </c>
      <c r="M40" s="225">
        <v>3.7</v>
      </c>
      <c r="N40" s="225">
        <v>4.5999999999999996</v>
      </c>
      <c r="O40" s="226">
        <f t="shared" si="17"/>
        <v>3.65</v>
      </c>
      <c r="P40" s="230">
        <f t="shared" si="18"/>
        <v>4.0500000000000007</v>
      </c>
      <c r="Q40" s="224">
        <v>0.6</v>
      </c>
      <c r="R40" s="210">
        <f t="shared" si="19"/>
        <v>4.0500000000000007</v>
      </c>
      <c r="S40" s="20">
        <f t="shared" ref="S40:S50" si="22">R17+R40</f>
        <v>9.6999999999999993</v>
      </c>
      <c r="T40" s="17" t="e">
        <f t="shared" si="13"/>
        <v>#NUM!</v>
      </c>
      <c r="U40" s="21" t="e">
        <f t="shared" si="14"/>
        <v>#NUM!</v>
      </c>
      <c r="W40" s="30" t="str">
        <f t="shared" si="20"/>
        <v>obruč</v>
      </c>
      <c r="X40" s="26">
        <f t="shared" si="21"/>
        <v>0.6</v>
      </c>
      <c r="Y40" s="26">
        <f t="shared" si="15"/>
        <v>4.0500000000000007</v>
      </c>
      <c r="Z40" s="26">
        <f t="shared" si="15"/>
        <v>0.6</v>
      </c>
      <c r="AA40" s="26">
        <f t="shared" si="15"/>
        <v>4.0500000000000007</v>
      </c>
      <c r="AB40" s="26">
        <f t="shared" si="15"/>
        <v>9.6999999999999993</v>
      </c>
    </row>
    <row r="41" spans="1:28" ht="24.95" customHeight="1">
      <c r="A41" s="380">
        <f>'S 3'!A15</f>
        <v>11</v>
      </c>
      <c r="B41" s="381" t="str">
        <f>'S 3'!B15</f>
        <v xml:space="preserve">Mikšovicová Dominika </v>
      </c>
      <c r="C41" s="381">
        <f>'S 3'!C15</f>
        <v>2009</v>
      </c>
      <c r="D41" s="381" t="str">
        <f>'S 3'!D15</f>
        <v>SC 80 Chomutov</v>
      </c>
      <c r="E41" s="381" t="str">
        <f>'S 3'!E15</f>
        <v>CZE</v>
      </c>
      <c r="F41" s="198" t="s">
        <v>1609</v>
      </c>
      <c r="G41" s="206">
        <v>0.7</v>
      </c>
      <c r="H41" s="207">
        <v>0</v>
      </c>
      <c r="I41" s="208">
        <f t="shared" si="16"/>
        <v>0.7</v>
      </c>
      <c r="J41" s="222">
        <v>2</v>
      </c>
      <c r="K41" s="223">
        <v>3.2</v>
      </c>
      <c r="L41" s="224">
        <v>3.3</v>
      </c>
      <c r="M41" s="225">
        <v>4</v>
      </c>
      <c r="N41" s="225">
        <v>4.4000000000000004</v>
      </c>
      <c r="O41" s="226">
        <f t="shared" si="17"/>
        <v>3.65</v>
      </c>
      <c r="P41" s="230">
        <f t="shared" si="18"/>
        <v>4.3499999999999996</v>
      </c>
      <c r="Q41" s="224"/>
      <c r="R41" s="210">
        <f t="shared" si="19"/>
        <v>5.05</v>
      </c>
      <c r="S41" s="20">
        <f t="shared" si="22"/>
        <v>9.75</v>
      </c>
      <c r="T41" s="17" t="e">
        <f t="shared" si="13"/>
        <v>#NUM!</v>
      </c>
      <c r="U41" s="21" t="e">
        <f t="shared" si="14"/>
        <v>#NUM!</v>
      </c>
      <c r="W41" s="30" t="str">
        <f t="shared" si="20"/>
        <v>švih</v>
      </c>
      <c r="X41" s="26">
        <f t="shared" si="21"/>
        <v>0.7</v>
      </c>
      <c r="Y41" s="26">
        <f t="shared" si="15"/>
        <v>4.3499999999999996</v>
      </c>
      <c r="Z41" s="26">
        <f t="shared" si="15"/>
        <v>0</v>
      </c>
      <c r="AA41" s="26">
        <f t="shared" si="15"/>
        <v>5.05</v>
      </c>
      <c r="AB41" s="26">
        <f t="shared" si="15"/>
        <v>9.75</v>
      </c>
    </row>
    <row r="42" spans="1:28" ht="24.95" customHeight="1">
      <c r="A42" s="380">
        <f>'S 3'!A16</f>
        <v>12</v>
      </c>
      <c r="B42" s="381" t="str">
        <f>'S 3'!B16</f>
        <v xml:space="preserve">Špontak Viktorie </v>
      </c>
      <c r="C42" s="381">
        <f>'S 3'!C16</f>
        <v>2009</v>
      </c>
      <c r="D42" s="381" t="str">
        <f>'S 3'!D16</f>
        <v xml:space="preserve">TJSK Prague </v>
      </c>
      <c r="E42" s="381" t="str">
        <f>'S 3'!E16</f>
        <v>CZE</v>
      </c>
      <c r="F42" s="198" t="s">
        <v>1609</v>
      </c>
      <c r="G42" s="206">
        <v>1.1000000000000001</v>
      </c>
      <c r="H42" s="207">
        <v>0.4</v>
      </c>
      <c r="I42" s="208">
        <f t="shared" si="16"/>
        <v>1.5</v>
      </c>
      <c r="J42" s="222">
        <v>1.8</v>
      </c>
      <c r="K42" s="223">
        <v>2.9</v>
      </c>
      <c r="L42" s="224">
        <v>2.7</v>
      </c>
      <c r="M42" s="225">
        <v>2.7</v>
      </c>
      <c r="N42" s="225">
        <v>3.3</v>
      </c>
      <c r="O42" s="226">
        <f t="shared" si="17"/>
        <v>2.8</v>
      </c>
      <c r="P42" s="230">
        <f t="shared" si="18"/>
        <v>5.3999999999999995</v>
      </c>
      <c r="Q42" s="224"/>
      <c r="R42" s="210">
        <f t="shared" si="19"/>
        <v>6.8999999999999995</v>
      </c>
      <c r="S42" s="20">
        <f t="shared" si="22"/>
        <v>12.8</v>
      </c>
      <c r="T42" s="17" t="e">
        <f t="shared" si="13"/>
        <v>#NUM!</v>
      </c>
      <c r="U42" s="21" t="e">
        <f t="shared" si="14"/>
        <v>#NUM!</v>
      </c>
      <c r="W42" s="30" t="str">
        <f t="shared" si="20"/>
        <v>švih</v>
      </c>
      <c r="X42" s="26">
        <f t="shared" si="21"/>
        <v>1.5</v>
      </c>
      <c r="Y42" s="26">
        <f t="shared" si="15"/>
        <v>5.3999999999999995</v>
      </c>
      <c r="Z42" s="26">
        <f t="shared" si="15"/>
        <v>0</v>
      </c>
      <c r="AA42" s="26">
        <f t="shared" si="15"/>
        <v>6.8999999999999995</v>
      </c>
      <c r="AB42" s="26">
        <f t="shared" si="15"/>
        <v>12.8</v>
      </c>
    </row>
    <row r="43" spans="1:28" ht="24.95" customHeight="1">
      <c r="A43" s="380">
        <f>'S 3'!A17</f>
        <v>13</v>
      </c>
      <c r="B43" s="381" t="str">
        <f>'S 3'!B17</f>
        <v xml:space="preserve">Moravcová Světlana </v>
      </c>
      <c r="C43" s="381">
        <f>'S 3'!C17</f>
        <v>2009</v>
      </c>
      <c r="D43" s="381" t="str">
        <f>'S 3'!D17</f>
        <v>TJ Slavoj Plzeň</v>
      </c>
      <c r="E43" s="381" t="str">
        <f>'S 3'!E17</f>
        <v>CZE</v>
      </c>
      <c r="F43" s="198" t="s">
        <v>1609</v>
      </c>
      <c r="G43" s="206">
        <v>1.1000000000000001</v>
      </c>
      <c r="H43" s="207">
        <v>0.3</v>
      </c>
      <c r="I43" s="208">
        <f t="shared" si="16"/>
        <v>1.4000000000000001</v>
      </c>
      <c r="J43" s="222">
        <v>1.5</v>
      </c>
      <c r="K43" s="223">
        <v>2.8</v>
      </c>
      <c r="L43" s="224">
        <v>2.8</v>
      </c>
      <c r="M43" s="225">
        <v>3.1</v>
      </c>
      <c r="N43" s="225">
        <v>3.3</v>
      </c>
      <c r="O43" s="226">
        <f t="shared" si="17"/>
        <v>2.95</v>
      </c>
      <c r="P43" s="230">
        <f t="shared" si="18"/>
        <v>5.55</v>
      </c>
      <c r="Q43" s="224"/>
      <c r="R43" s="210">
        <f t="shared" si="19"/>
        <v>6.95</v>
      </c>
      <c r="S43" s="20">
        <f t="shared" si="22"/>
        <v>13.7</v>
      </c>
      <c r="T43" s="17" t="e">
        <f t="shared" si="13"/>
        <v>#NUM!</v>
      </c>
      <c r="U43" s="21" t="e">
        <f t="shared" si="14"/>
        <v>#NUM!</v>
      </c>
      <c r="W43" s="30" t="str">
        <f t="shared" si="20"/>
        <v>švih</v>
      </c>
      <c r="X43" s="26">
        <f t="shared" si="21"/>
        <v>1.4000000000000001</v>
      </c>
      <c r="Y43" s="26">
        <f t="shared" si="15"/>
        <v>5.55</v>
      </c>
      <c r="Z43" s="26">
        <f t="shared" si="15"/>
        <v>0</v>
      </c>
      <c r="AA43" s="26">
        <f t="shared" si="15"/>
        <v>6.95</v>
      </c>
      <c r="AB43" s="26">
        <f t="shared" si="15"/>
        <v>13.7</v>
      </c>
    </row>
    <row r="44" spans="1:28" ht="24.95" customHeight="1">
      <c r="A44" s="380">
        <f>'S 3'!A18</f>
        <v>14</v>
      </c>
      <c r="B44" s="381" t="str">
        <f>'S 3'!B18</f>
        <v xml:space="preserve">Diana Kéry </v>
      </c>
      <c r="C44" s="381">
        <f>'S 3'!C18</f>
        <v>2009</v>
      </c>
      <c r="D44" s="381" t="str">
        <f>'S 3'!D18</f>
        <v>ŠK Juventa Bratislava</v>
      </c>
      <c r="E44" s="381" t="str">
        <f>'S 3'!E18</f>
        <v>CZE</v>
      </c>
      <c r="F44" s="198" t="s">
        <v>1610</v>
      </c>
      <c r="G44" s="206">
        <v>0.9</v>
      </c>
      <c r="H44" s="207">
        <v>0.3</v>
      </c>
      <c r="I44" s="208">
        <f t="shared" si="16"/>
        <v>1.2</v>
      </c>
      <c r="J44" s="222">
        <v>2.4</v>
      </c>
      <c r="K44" s="223">
        <v>3.7</v>
      </c>
      <c r="L44" s="224">
        <v>3.1</v>
      </c>
      <c r="M44" s="225">
        <v>3.2</v>
      </c>
      <c r="N44" s="225">
        <v>3.6</v>
      </c>
      <c r="O44" s="226">
        <f t="shared" si="17"/>
        <v>3.4</v>
      </c>
      <c r="P44" s="230">
        <f t="shared" si="18"/>
        <v>4.1999999999999993</v>
      </c>
      <c r="Q44" s="224"/>
      <c r="R44" s="210">
        <f t="shared" si="19"/>
        <v>5.3999999999999995</v>
      </c>
      <c r="S44" s="20">
        <f t="shared" si="22"/>
        <v>10.55</v>
      </c>
      <c r="T44" s="17"/>
      <c r="U44" s="21"/>
      <c r="W44" s="30" t="str">
        <f t="shared" si="20"/>
        <v>obruč</v>
      </c>
      <c r="X44" s="26">
        <f t="shared" si="21"/>
        <v>1.2</v>
      </c>
      <c r="Y44" s="26">
        <f t="shared" si="15"/>
        <v>4.1999999999999993</v>
      </c>
      <c r="Z44" s="26">
        <f t="shared" si="15"/>
        <v>0</v>
      </c>
      <c r="AA44" s="26">
        <f t="shared" si="15"/>
        <v>5.3999999999999995</v>
      </c>
      <c r="AB44" s="26">
        <f t="shared" si="15"/>
        <v>10.55</v>
      </c>
    </row>
    <row r="45" spans="1:28" ht="24.95" customHeight="1">
      <c r="A45" s="380">
        <f>'S 3'!A19</f>
        <v>15</v>
      </c>
      <c r="B45" s="381" t="str">
        <f>'S 3'!B19</f>
        <v xml:space="preserve">Jouldybina Emiliya </v>
      </c>
      <c r="C45" s="381">
        <f>'S 3'!C19</f>
        <v>2009</v>
      </c>
      <c r="D45" s="381" t="str">
        <f>'S 3'!D19</f>
        <v>SVNA Hamburg</v>
      </c>
      <c r="E45" s="381" t="str">
        <f>'S 3'!E19</f>
        <v>DEU</v>
      </c>
      <c r="F45" s="198" t="s">
        <v>1610</v>
      </c>
      <c r="G45" s="206">
        <v>0.5</v>
      </c>
      <c r="H45" s="207">
        <v>0</v>
      </c>
      <c r="I45" s="208">
        <f t="shared" si="16"/>
        <v>0.5</v>
      </c>
      <c r="J45" s="222">
        <v>2.2999999999999998</v>
      </c>
      <c r="K45" s="223">
        <v>4.3</v>
      </c>
      <c r="L45" s="224">
        <v>3.6</v>
      </c>
      <c r="M45" s="225">
        <v>4</v>
      </c>
      <c r="N45" s="225">
        <v>4.3</v>
      </c>
      <c r="O45" s="226">
        <f t="shared" si="17"/>
        <v>4.1500000000000004</v>
      </c>
      <c r="P45" s="230">
        <f t="shared" si="18"/>
        <v>3.55</v>
      </c>
      <c r="Q45" s="224"/>
      <c r="R45" s="210">
        <f t="shared" si="19"/>
        <v>4.05</v>
      </c>
      <c r="S45" s="20">
        <f t="shared" si="22"/>
        <v>9.4499999999999993</v>
      </c>
      <c r="T45" s="17"/>
      <c r="U45" s="21"/>
      <c r="W45" s="30" t="str">
        <f t="shared" si="20"/>
        <v>obruč</v>
      </c>
      <c r="X45" s="26">
        <f t="shared" si="21"/>
        <v>0.5</v>
      </c>
      <c r="Y45" s="26">
        <f t="shared" si="15"/>
        <v>3.55</v>
      </c>
      <c r="Z45" s="26">
        <f t="shared" si="15"/>
        <v>0</v>
      </c>
      <c r="AA45" s="26">
        <f t="shared" si="15"/>
        <v>4.05</v>
      </c>
      <c r="AB45" s="26">
        <f t="shared" si="15"/>
        <v>9.4499999999999993</v>
      </c>
    </row>
    <row r="46" spans="1:28" ht="24.95" customHeight="1">
      <c r="A46" s="380">
        <f>'S 3'!A20</f>
        <v>16</v>
      </c>
      <c r="B46" s="381" t="str">
        <f>'S 3'!B20</f>
        <v>Vaňková Berenika</v>
      </c>
      <c r="C46" s="381">
        <f>'S 3'!C20</f>
        <v>2009</v>
      </c>
      <c r="D46" s="381" t="str">
        <f>'S 3'!D20</f>
        <v>RGC Karlovy Vary</v>
      </c>
      <c r="E46" s="381" t="str">
        <f>'S 3'!E20</f>
        <v>CZE</v>
      </c>
      <c r="F46" s="198" t="s">
        <v>1609</v>
      </c>
      <c r="G46" s="206">
        <v>0.9</v>
      </c>
      <c r="H46" s="207">
        <v>0</v>
      </c>
      <c r="I46" s="208">
        <f t="shared" si="16"/>
        <v>0.9</v>
      </c>
      <c r="J46" s="222">
        <v>2</v>
      </c>
      <c r="K46" s="223">
        <v>2.2000000000000002</v>
      </c>
      <c r="L46" s="224">
        <v>3.2</v>
      </c>
      <c r="M46" s="225">
        <v>3</v>
      </c>
      <c r="N46" s="225">
        <v>2.5</v>
      </c>
      <c r="O46" s="226">
        <f t="shared" si="17"/>
        <v>2.75</v>
      </c>
      <c r="P46" s="230">
        <f t="shared" si="18"/>
        <v>5.25</v>
      </c>
      <c r="Q46" s="224"/>
      <c r="R46" s="210">
        <f t="shared" si="19"/>
        <v>6.15</v>
      </c>
      <c r="S46" s="20">
        <f t="shared" si="22"/>
        <v>12.05</v>
      </c>
      <c r="T46" s="17"/>
      <c r="U46" s="21"/>
      <c r="W46" s="30" t="str">
        <f t="shared" si="20"/>
        <v>švih</v>
      </c>
      <c r="X46" s="26">
        <f t="shared" si="21"/>
        <v>0.9</v>
      </c>
      <c r="Y46" s="26">
        <f t="shared" si="15"/>
        <v>5.25</v>
      </c>
      <c r="Z46" s="26">
        <f t="shared" si="15"/>
        <v>0</v>
      </c>
      <c r="AA46" s="26">
        <f t="shared" si="15"/>
        <v>6.15</v>
      </c>
      <c r="AB46" s="26">
        <f t="shared" si="15"/>
        <v>12.05</v>
      </c>
    </row>
    <row r="47" spans="1:28" ht="24.95" customHeight="1">
      <c r="A47" s="380">
        <f>'S 3'!A21</f>
        <v>17</v>
      </c>
      <c r="B47" s="381" t="str">
        <f>'S 3'!B21</f>
        <v xml:space="preserve">Dorota Rybárová </v>
      </c>
      <c r="C47" s="381">
        <f>'S 3'!C21</f>
        <v>2009</v>
      </c>
      <c r="D47" s="381" t="str">
        <f>'S 3'!D21</f>
        <v>ŠK Juventa Bratislava</v>
      </c>
      <c r="E47" s="381" t="str">
        <f>'S 3'!E21</f>
        <v>CZE</v>
      </c>
      <c r="F47" s="198" t="s">
        <v>1610</v>
      </c>
      <c r="G47" s="206">
        <v>0.5</v>
      </c>
      <c r="H47" s="207">
        <v>0</v>
      </c>
      <c r="I47" s="208">
        <f t="shared" si="16"/>
        <v>0.5</v>
      </c>
      <c r="J47" s="222">
        <v>2.2999999999999998</v>
      </c>
      <c r="K47" s="223">
        <v>3.5</v>
      </c>
      <c r="L47" s="224">
        <v>3.5</v>
      </c>
      <c r="M47" s="225">
        <v>3.8</v>
      </c>
      <c r="N47" s="225">
        <v>4.0999999999999996</v>
      </c>
      <c r="O47" s="226">
        <f t="shared" si="17"/>
        <v>3.65</v>
      </c>
      <c r="P47" s="230">
        <f t="shared" si="18"/>
        <v>4.0500000000000007</v>
      </c>
      <c r="Q47" s="224"/>
      <c r="R47" s="210">
        <f t="shared" si="19"/>
        <v>4.5500000000000007</v>
      </c>
      <c r="S47" s="20">
        <f t="shared" si="22"/>
        <v>9.25</v>
      </c>
      <c r="T47" s="17"/>
      <c r="U47" s="21"/>
      <c r="W47" s="30" t="str">
        <f t="shared" si="20"/>
        <v>obruč</v>
      </c>
      <c r="X47" s="26">
        <f t="shared" si="21"/>
        <v>0.5</v>
      </c>
      <c r="Y47" s="26">
        <f t="shared" si="15"/>
        <v>4.0500000000000007</v>
      </c>
      <c r="Z47" s="26">
        <f t="shared" si="15"/>
        <v>0</v>
      </c>
      <c r="AA47" s="26">
        <f t="shared" si="15"/>
        <v>4.5500000000000007</v>
      </c>
      <c r="AB47" s="26">
        <f t="shared" si="15"/>
        <v>9.25</v>
      </c>
    </row>
    <row r="48" spans="1:28" ht="24.95" customHeight="1">
      <c r="A48" s="380">
        <f>'S 3'!A22</f>
        <v>18</v>
      </c>
      <c r="B48" s="381" t="str">
        <f>'S 3'!B22</f>
        <v xml:space="preserve">Kibler Sophija </v>
      </c>
      <c r="C48" s="381">
        <f>'S 3'!C22</f>
        <v>2009</v>
      </c>
      <c r="D48" s="381" t="str">
        <f>'S 3'!D22</f>
        <v>SVNA Hamburg</v>
      </c>
      <c r="E48" s="381" t="str">
        <f>'S 3'!E22</f>
        <v>DEU</v>
      </c>
      <c r="F48" s="198" t="s">
        <v>1610</v>
      </c>
      <c r="G48" s="206">
        <v>0.7</v>
      </c>
      <c r="H48" s="207">
        <v>0</v>
      </c>
      <c r="I48" s="208">
        <f t="shared" si="16"/>
        <v>0.7</v>
      </c>
      <c r="J48" s="222">
        <v>2.2000000000000002</v>
      </c>
      <c r="K48" s="223">
        <v>2.1</v>
      </c>
      <c r="L48" s="224">
        <v>3.1</v>
      </c>
      <c r="M48" s="225">
        <v>2.1</v>
      </c>
      <c r="N48" s="225">
        <v>2.8</v>
      </c>
      <c r="O48" s="226">
        <f t="shared" si="17"/>
        <v>2.4500000000000002</v>
      </c>
      <c r="P48" s="230">
        <f t="shared" si="18"/>
        <v>5.35</v>
      </c>
      <c r="Q48" s="224"/>
      <c r="R48" s="210">
        <f t="shared" si="19"/>
        <v>6.05</v>
      </c>
      <c r="S48" s="20">
        <f t="shared" si="22"/>
        <v>11.35</v>
      </c>
      <c r="T48" s="17"/>
      <c r="U48" s="21"/>
      <c r="W48" s="30" t="str">
        <f t="shared" si="20"/>
        <v>obruč</v>
      </c>
      <c r="X48" s="26">
        <f t="shared" si="21"/>
        <v>0.7</v>
      </c>
      <c r="Y48" s="26">
        <f t="shared" ref="Y48:AB50" si="23">P48</f>
        <v>5.35</v>
      </c>
      <c r="Z48" s="26">
        <f t="shared" si="23"/>
        <v>0</v>
      </c>
      <c r="AA48" s="26">
        <f t="shared" si="23"/>
        <v>6.05</v>
      </c>
      <c r="AB48" s="26">
        <f t="shared" si="23"/>
        <v>11.35</v>
      </c>
    </row>
    <row r="49" spans="1:28" ht="24.95" customHeight="1">
      <c r="A49" s="380">
        <f>'S 3'!A23</f>
        <v>21</v>
      </c>
      <c r="B49" s="381" t="str">
        <f>'S 3'!B23</f>
        <v>Havlicová Gréta</v>
      </c>
      <c r="C49" s="381">
        <f>'S 3'!C23</f>
        <v>2009</v>
      </c>
      <c r="D49" s="381" t="str">
        <f>'S 3'!D23</f>
        <v>Slavia SK Rapid Plzeň</v>
      </c>
      <c r="E49" s="381" t="str">
        <f>'S 3'!E23</f>
        <v>CZE</v>
      </c>
      <c r="F49" s="198" t="s">
        <v>1609</v>
      </c>
      <c r="G49" s="206">
        <v>0.7</v>
      </c>
      <c r="H49" s="207">
        <v>0.3</v>
      </c>
      <c r="I49" s="208">
        <f t="shared" si="16"/>
        <v>1</v>
      </c>
      <c r="J49" s="222">
        <v>1.9</v>
      </c>
      <c r="K49" s="223">
        <v>2.9</v>
      </c>
      <c r="L49" s="224">
        <v>3.1</v>
      </c>
      <c r="M49" s="225">
        <v>4.0999999999999996</v>
      </c>
      <c r="N49" s="225">
        <v>4.4000000000000004</v>
      </c>
      <c r="O49" s="226">
        <f t="shared" si="17"/>
        <v>3.6</v>
      </c>
      <c r="P49" s="230">
        <f t="shared" si="18"/>
        <v>4.5</v>
      </c>
      <c r="Q49" s="224"/>
      <c r="R49" s="210">
        <f t="shared" si="19"/>
        <v>5.5</v>
      </c>
      <c r="S49" s="20">
        <f t="shared" si="22"/>
        <v>10.600000000000001</v>
      </c>
      <c r="T49" s="17" t="e">
        <f>RANK(R49,$R$32:$R$51)</f>
        <v>#NUM!</v>
      </c>
      <c r="U49" s="21" t="e">
        <f>RANK(S49,$S$32:$S$51)</f>
        <v>#NUM!</v>
      </c>
      <c r="W49" s="30" t="str">
        <f t="shared" si="20"/>
        <v>švih</v>
      </c>
      <c r="X49" s="26">
        <f t="shared" si="21"/>
        <v>1</v>
      </c>
      <c r="Y49" s="26">
        <f t="shared" si="23"/>
        <v>4.5</v>
      </c>
      <c r="Z49" s="26">
        <f t="shared" si="23"/>
        <v>0</v>
      </c>
      <c r="AA49" s="26">
        <f t="shared" si="23"/>
        <v>5.5</v>
      </c>
      <c r="AB49" s="26">
        <f t="shared" si="23"/>
        <v>10.600000000000001</v>
      </c>
    </row>
    <row r="50" spans="1:28" ht="24.95" customHeight="1">
      <c r="A50" s="380">
        <f>'S 3'!A24</f>
        <v>23</v>
      </c>
      <c r="B50" s="381" t="str">
        <f>'S 3'!B24</f>
        <v xml:space="preserve">Yuza Oleksandra </v>
      </c>
      <c r="C50" s="381">
        <f>'S 3'!C24</f>
        <v>2009</v>
      </c>
      <c r="D50" s="381" t="str">
        <f>'S 3'!D24</f>
        <v>SC 80 Chomutov</v>
      </c>
      <c r="E50" s="381" t="str">
        <f>'S 3'!E24</f>
        <v>CZE</v>
      </c>
      <c r="F50" s="198" t="s">
        <v>1609</v>
      </c>
      <c r="G50" s="206">
        <v>1.4</v>
      </c>
      <c r="H50" s="207">
        <v>0.3</v>
      </c>
      <c r="I50" s="208">
        <f t="shared" si="16"/>
        <v>1.7</v>
      </c>
      <c r="J50" s="222">
        <v>1.7</v>
      </c>
      <c r="K50" s="223">
        <v>2</v>
      </c>
      <c r="L50" s="224">
        <v>2.6</v>
      </c>
      <c r="M50" s="225">
        <v>2.8</v>
      </c>
      <c r="N50" s="225">
        <v>3.9</v>
      </c>
      <c r="O50" s="226">
        <f t="shared" si="17"/>
        <v>2.7</v>
      </c>
      <c r="P50" s="230">
        <f t="shared" si="18"/>
        <v>5.6000000000000005</v>
      </c>
      <c r="Q50" s="224"/>
      <c r="R50" s="210">
        <f t="shared" si="19"/>
        <v>7.3000000000000007</v>
      </c>
      <c r="S50" s="20">
        <f t="shared" si="22"/>
        <v>14.95</v>
      </c>
      <c r="T50" s="17" t="e">
        <f>RANK(R50,$R$32:$R$51)</f>
        <v>#NUM!</v>
      </c>
      <c r="U50" s="21" t="e">
        <f>RANK(S50,$S$32:$S$51)</f>
        <v>#NUM!</v>
      </c>
      <c r="W50" s="30" t="str">
        <f t="shared" si="20"/>
        <v>švih</v>
      </c>
      <c r="X50" s="26">
        <f t="shared" si="21"/>
        <v>1.7</v>
      </c>
      <c r="Y50" s="26">
        <f t="shared" si="23"/>
        <v>5.6000000000000005</v>
      </c>
      <c r="Z50" s="26">
        <f t="shared" si="23"/>
        <v>0</v>
      </c>
      <c r="AA50" s="26">
        <f t="shared" si="23"/>
        <v>7.3000000000000007</v>
      </c>
      <c r="AB50" s="26">
        <f t="shared" si="23"/>
        <v>14.95</v>
      </c>
    </row>
    <row r="51" spans="1:28" ht="24.95" customHeight="1">
      <c r="A51" s="27"/>
      <c r="B51" s="2"/>
      <c r="C51" s="9"/>
      <c r="D51" s="28"/>
      <c r="E51" s="28"/>
      <c r="F51" s="9"/>
      <c r="G51" s="206"/>
      <c r="H51" s="207"/>
      <c r="I51" s="208">
        <f t="shared" si="16"/>
        <v>0</v>
      </c>
      <c r="J51" s="222"/>
      <c r="K51" s="223"/>
      <c r="L51" s="224"/>
      <c r="M51" s="225"/>
      <c r="N51" s="225"/>
      <c r="O51" s="226" t="e">
        <f t="shared" si="17"/>
        <v>#NUM!</v>
      </c>
      <c r="P51" s="230" t="e">
        <f t="shared" si="18"/>
        <v>#NUM!</v>
      </c>
      <c r="Q51" s="224"/>
      <c r="R51" s="210" t="e">
        <f t="shared" si="19"/>
        <v>#NUM!</v>
      </c>
      <c r="S51" s="20" t="e">
        <f t="shared" ref="S51" si="24">R28+R51</f>
        <v>#NUM!</v>
      </c>
      <c r="T51" s="17" t="e">
        <f>RANK(R51,$R$32:$R$51)</f>
        <v>#NUM!</v>
      </c>
      <c r="U51" s="21" t="e">
        <f>RANK(S51,$S$32:$S$51)</f>
        <v>#NUM!</v>
      </c>
      <c r="W51" s="30">
        <f>F51</f>
        <v>0</v>
      </c>
      <c r="X51" s="26">
        <f>I51</f>
        <v>0</v>
      </c>
      <c r="Y51" s="26" t="e">
        <f t="shared" ref="Y51:AB51" si="25">P51</f>
        <v>#NUM!</v>
      </c>
      <c r="Z51" s="26">
        <f t="shared" si="25"/>
        <v>0</v>
      </c>
      <c r="AA51" s="26" t="e">
        <f t="shared" si="25"/>
        <v>#NUM!</v>
      </c>
      <c r="AB51" s="26" t="e">
        <f t="shared" si="25"/>
        <v>#NUM!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30:T31"/>
    <mergeCell ref="U30:U31"/>
    <mergeCell ref="A30:A31"/>
    <mergeCell ref="B30:B31"/>
    <mergeCell ref="C30:C31"/>
    <mergeCell ref="D30:D31"/>
    <mergeCell ref="E30:E31"/>
    <mergeCell ref="F30:F31"/>
  </mergeCells>
  <phoneticPr fontId="13" type="noConversion"/>
  <conditionalFormatting sqref="J32:N51 G32:H51 G9:H28 J9:N28">
    <cfRule type="cellIs" dxfId="32" priority="1" stopIfTrue="1" operator="equal">
      <formula>0</formula>
    </cfRule>
  </conditionalFormatting>
  <conditionalFormatting sqref="I32:I51 I9:I28">
    <cfRule type="cellIs" dxfId="31" priority="2" stopIfTrue="1" operator="equal">
      <formula>0</formula>
    </cfRule>
    <cfRule type="cellIs" dxfId="30" priority="3" stopIfTrue="1" operator="greaterThan">
      <formula>-100</formula>
    </cfRule>
  </conditionalFormatting>
  <conditionalFormatting sqref="O32:O51 O9:O28">
    <cfRule type="cellIs" dxfId="29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opLeftCell="G1" zoomScaleNormal="100" workbookViewId="0">
      <selection activeCell="AA9" sqref="AA9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45.8554687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9" t="s">
        <v>1054</v>
      </c>
      <c r="O1" s="162" t="s">
        <v>11</v>
      </c>
      <c r="P1" s="1"/>
      <c r="Q1" s="247" t="s">
        <v>1271</v>
      </c>
      <c r="R1" s="248"/>
      <c r="S1" s="248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7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">
        <v>1595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1582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">
        <v>1575</v>
      </c>
    </row>
    <row r="7" spans="1:27" ht="16.5" customHeight="1">
      <c r="A7" s="481" t="s">
        <v>0</v>
      </c>
      <c r="B7" s="483" t="s">
        <v>1</v>
      </c>
      <c r="C7" s="485" t="s">
        <v>2</v>
      </c>
      <c r="D7" s="483" t="s">
        <v>3</v>
      </c>
      <c r="E7" s="487" t="s">
        <v>4</v>
      </c>
      <c r="F7" s="487" t="s">
        <v>191</v>
      </c>
      <c r="G7" s="231" t="str">
        <f>Kat3S1</f>
        <v>sestava bez náčiní</v>
      </c>
      <c r="H7" s="232"/>
      <c r="I7" s="16"/>
      <c r="J7" s="16"/>
      <c r="K7" s="16"/>
      <c r="L7" s="16"/>
      <c r="M7" s="16"/>
      <c r="N7" s="16"/>
      <c r="O7" s="16"/>
      <c r="P7" s="16"/>
      <c r="Q7" s="16"/>
      <c r="R7" s="16"/>
      <c r="S7" s="233"/>
      <c r="T7" s="479" t="s">
        <v>12</v>
      </c>
      <c r="U7" s="475"/>
    </row>
    <row r="8" spans="1:27" ht="16.5" customHeight="1" thickBot="1">
      <c r="A8" s="482">
        <v>0</v>
      </c>
      <c r="B8" s="484">
        <v>0</v>
      </c>
      <c r="C8" s="486">
        <v>0</v>
      </c>
      <c r="D8" s="484">
        <v>0</v>
      </c>
      <c r="E8" s="488">
        <v>0</v>
      </c>
      <c r="F8" s="488">
        <v>0</v>
      </c>
      <c r="G8" s="229" t="s">
        <v>1257</v>
      </c>
      <c r="H8" s="227" t="s">
        <v>1262</v>
      </c>
      <c r="I8" s="228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8" t="s">
        <v>1261</v>
      </c>
      <c r="P8" s="15" t="s">
        <v>11</v>
      </c>
      <c r="Q8" s="234" t="s">
        <v>5</v>
      </c>
      <c r="R8" s="228" t="s">
        <v>6</v>
      </c>
      <c r="S8" s="235" t="s">
        <v>13</v>
      </c>
      <c r="T8" s="480"/>
      <c r="U8" s="476"/>
      <c r="W8" s="29" t="s">
        <v>192</v>
      </c>
      <c r="X8" s="29" t="s">
        <v>8</v>
      </c>
      <c r="Y8" s="29" t="s">
        <v>11</v>
      </c>
      <c r="Z8" s="29" t="s">
        <v>193</v>
      </c>
      <c r="AA8" s="29" t="s">
        <v>13</v>
      </c>
    </row>
    <row r="9" spans="1:27" ht="24.95" customHeight="1">
      <c r="A9" s="380">
        <f>'S 4'!A6</f>
        <v>1</v>
      </c>
      <c r="B9" s="381" t="str">
        <f>'S 4'!B6</f>
        <v>Fukarová Nikol</v>
      </c>
      <c r="C9" s="381">
        <f>'S 4'!C6</f>
        <v>2008</v>
      </c>
      <c r="D9" s="381" t="str">
        <f>'S 4'!D6</f>
        <v>TOPGYM Karlovy Vary</v>
      </c>
      <c r="E9" s="381" t="str">
        <f>'S 4'!E6</f>
        <v>CZE</v>
      </c>
      <c r="F9" s="9" t="str">
        <f t="shared" ref="F9:F24" si="0">IF($G$7="sestava bez náčiní","bez"," ")</f>
        <v>bez</v>
      </c>
      <c r="G9" s="206">
        <v>0.2</v>
      </c>
      <c r="H9" s="207"/>
      <c r="I9" s="208">
        <f t="shared" ref="I9:I31" si="1">G9+H9</f>
        <v>0.2</v>
      </c>
      <c r="J9" s="222">
        <v>2.2000000000000002</v>
      </c>
      <c r="K9" s="223">
        <v>3.4</v>
      </c>
      <c r="L9" s="224">
        <v>3.4</v>
      </c>
      <c r="M9" s="225">
        <v>3.4</v>
      </c>
      <c r="N9" s="225">
        <v>3.4</v>
      </c>
      <c r="O9" s="226">
        <f t="shared" ref="O9:O31" si="2">IF($O$2=2,TRUNC(SUM(K9:L9)/2*1000)/1000,IF($O$2=3,TRUNC(SUM(K9:M9)/3*1000)/1000,IF($O$2=4,TRUNC(MEDIAN(K9:N9)*1000)/1000,"???")))</f>
        <v>3.4</v>
      </c>
      <c r="P9" s="230">
        <f t="shared" ref="P9:P31" si="3">IF(AND(J9=0,O9=0),0,IF(($Q$2-J9-O9)&lt;0,0,$Q$2-J9-O9))</f>
        <v>4.4000000000000004</v>
      </c>
      <c r="Q9" s="224"/>
      <c r="R9" s="210">
        <f t="shared" ref="R9:R31" si="4">I9+P9-Q9</f>
        <v>4.6000000000000005</v>
      </c>
      <c r="S9" s="20" t="s">
        <v>200</v>
      </c>
      <c r="T9" s="17" t="e">
        <f>RANK(R9,$R$9:$R$31)</f>
        <v>#NUM!</v>
      </c>
      <c r="U9" s="245" t="s">
        <v>200</v>
      </c>
      <c r="W9" s="30" t="str">
        <f t="shared" ref="W9:W31" si="5">F9</f>
        <v>bez</v>
      </c>
      <c r="X9" s="26">
        <f>I9</f>
        <v>0.2</v>
      </c>
      <c r="Y9" s="26">
        <f t="shared" ref="Y9:Y31" si="6">P9</f>
        <v>4.4000000000000004</v>
      </c>
      <c r="Z9" s="26">
        <f t="shared" ref="Z9:Z31" si="7">Q9</f>
        <v>0</v>
      </c>
      <c r="AA9" s="26">
        <f t="shared" ref="AA9:AA31" si="8">R9</f>
        <v>4.6000000000000005</v>
      </c>
    </row>
    <row r="10" spans="1:27" ht="24.95" customHeight="1">
      <c r="A10" s="380">
        <f>'S 4'!A7</f>
        <v>2</v>
      </c>
      <c r="B10" s="381" t="str">
        <f>'S 4'!B7</f>
        <v>Koublová Karolína</v>
      </c>
      <c r="C10" s="381">
        <f>'S 4'!C7</f>
        <v>2008</v>
      </c>
      <c r="D10" s="381" t="str">
        <f>'S 4'!D7</f>
        <v>TJ Slavoj Plzeň</v>
      </c>
      <c r="E10" s="381" t="str">
        <f>'S 4'!E7</f>
        <v>CZE</v>
      </c>
      <c r="F10" s="9" t="str">
        <f t="shared" si="0"/>
        <v>bez</v>
      </c>
      <c r="G10" s="206">
        <v>1</v>
      </c>
      <c r="H10" s="207"/>
      <c r="I10" s="208">
        <f t="shared" si="1"/>
        <v>1</v>
      </c>
      <c r="J10" s="222">
        <v>2.2999999999999998</v>
      </c>
      <c r="K10" s="223">
        <v>2.4</v>
      </c>
      <c r="L10" s="224">
        <v>2.9</v>
      </c>
      <c r="M10" s="225">
        <v>3.4</v>
      </c>
      <c r="N10" s="225">
        <v>2.7</v>
      </c>
      <c r="O10" s="226">
        <f t="shared" si="2"/>
        <v>2.8</v>
      </c>
      <c r="P10" s="230">
        <f t="shared" si="3"/>
        <v>4.9000000000000004</v>
      </c>
      <c r="Q10" s="224"/>
      <c r="R10" s="210">
        <f t="shared" si="4"/>
        <v>5.9</v>
      </c>
      <c r="S10" s="20" t="s">
        <v>200</v>
      </c>
      <c r="T10" s="17" t="e">
        <f t="shared" ref="T10:T31" si="9">RANK(R10,$R$9:$R$31)</f>
        <v>#NUM!</v>
      </c>
      <c r="U10" s="245" t="s">
        <v>200</v>
      </c>
      <c r="W10" s="30" t="str">
        <f t="shared" si="5"/>
        <v>bez</v>
      </c>
      <c r="X10" s="26">
        <f>I10</f>
        <v>1</v>
      </c>
      <c r="Y10" s="26">
        <f t="shared" si="6"/>
        <v>4.9000000000000004</v>
      </c>
      <c r="Z10" s="26">
        <f t="shared" si="7"/>
        <v>0</v>
      </c>
      <c r="AA10" s="26">
        <f t="shared" si="8"/>
        <v>5.9</v>
      </c>
    </row>
    <row r="11" spans="1:27" ht="24.95" customHeight="1">
      <c r="A11" s="380">
        <f>'S 4'!A8</f>
        <v>3</v>
      </c>
      <c r="B11" s="381" t="str">
        <f>'S 4'!B8</f>
        <v>Wolfová Laura</v>
      </c>
      <c r="C11" s="381">
        <f>'S 4'!C8</f>
        <v>2008</v>
      </c>
      <c r="D11" s="381" t="str">
        <f>'S 4'!D8</f>
        <v>SK Triumf Praha</v>
      </c>
      <c r="E11" s="381" t="str">
        <f>'S 4'!E8</f>
        <v>CZE</v>
      </c>
      <c r="F11" s="9" t="str">
        <f t="shared" si="0"/>
        <v>bez</v>
      </c>
      <c r="G11" s="206">
        <v>1.1000000000000001</v>
      </c>
      <c r="H11" s="207"/>
      <c r="I11" s="208">
        <f t="shared" si="1"/>
        <v>1.1000000000000001</v>
      </c>
      <c r="J11" s="222">
        <v>2</v>
      </c>
      <c r="K11" s="223">
        <v>2.4</v>
      </c>
      <c r="L11" s="224">
        <v>3</v>
      </c>
      <c r="M11" s="225">
        <v>3.5</v>
      </c>
      <c r="N11" s="225">
        <v>2.4</v>
      </c>
      <c r="O11" s="226">
        <f t="shared" si="2"/>
        <v>2.7</v>
      </c>
      <c r="P11" s="230">
        <f t="shared" si="3"/>
        <v>5.3</v>
      </c>
      <c r="Q11" s="224"/>
      <c r="R11" s="210">
        <f t="shared" si="4"/>
        <v>6.4</v>
      </c>
      <c r="S11" s="20" t="s">
        <v>200</v>
      </c>
      <c r="T11" s="17" t="e">
        <f t="shared" si="9"/>
        <v>#NUM!</v>
      </c>
      <c r="U11" s="245" t="s">
        <v>200</v>
      </c>
      <c r="W11" s="30" t="str">
        <f t="shared" si="5"/>
        <v>bez</v>
      </c>
      <c r="X11" s="26">
        <f t="shared" ref="X11:X30" si="10">I11</f>
        <v>1.1000000000000001</v>
      </c>
      <c r="Y11" s="26">
        <f t="shared" si="6"/>
        <v>5.3</v>
      </c>
      <c r="Z11" s="26">
        <f t="shared" si="7"/>
        <v>0</v>
      </c>
      <c r="AA11" s="26">
        <f t="shared" si="8"/>
        <v>6.4</v>
      </c>
    </row>
    <row r="12" spans="1:27" ht="24.95" customHeight="1">
      <c r="A12" s="382">
        <f>'S 4'!A9</f>
        <v>4</v>
      </c>
      <c r="B12" s="383" t="str">
        <f>'S 4'!B9</f>
        <v>Blažková Nikola</v>
      </c>
      <c r="C12" s="383">
        <f>'S 4'!C9</f>
        <v>2008</v>
      </c>
      <c r="D12" s="383" t="str">
        <f>'S 4'!D9</f>
        <v>RG Proactive Milevsko</v>
      </c>
      <c r="E12" s="383" t="str">
        <f>'S 4'!E9</f>
        <v>CZE</v>
      </c>
      <c r="F12" s="9" t="str">
        <f t="shared" si="0"/>
        <v>bez</v>
      </c>
      <c r="G12" s="206">
        <v>0.8</v>
      </c>
      <c r="H12" s="207"/>
      <c r="I12" s="208">
        <f t="shared" si="1"/>
        <v>0.8</v>
      </c>
      <c r="J12" s="222">
        <v>2.6</v>
      </c>
      <c r="K12" s="223">
        <v>3.7</v>
      </c>
      <c r="L12" s="224">
        <v>3.4</v>
      </c>
      <c r="M12" s="225">
        <v>3.8</v>
      </c>
      <c r="N12" s="225">
        <v>2.5</v>
      </c>
      <c r="O12" s="226">
        <f t="shared" si="2"/>
        <v>3.55</v>
      </c>
      <c r="P12" s="230">
        <f t="shared" si="3"/>
        <v>3.8500000000000005</v>
      </c>
      <c r="Q12" s="224"/>
      <c r="R12" s="210">
        <f t="shared" si="4"/>
        <v>4.6500000000000004</v>
      </c>
      <c r="S12" s="20" t="s">
        <v>200</v>
      </c>
      <c r="T12" s="17" t="e">
        <f t="shared" si="9"/>
        <v>#NUM!</v>
      </c>
      <c r="U12" s="245" t="s">
        <v>200</v>
      </c>
      <c r="W12" s="30" t="str">
        <f t="shared" si="5"/>
        <v>bez</v>
      </c>
      <c r="X12" s="26">
        <f t="shared" si="10"/>
        <v>0.8</v>
      </c>
      <c r="Y12" s="26">
        <f t="shared" si="6"/>
        <v>3.8500000000000005</v>
      </c>
      <c r="Z12" s="26">
        <f t="shared" si="7"/>
        <v>0</v>
      </c>
      <c r="AA12" s="26">
        <f t="shared" si="8"/>
        <v>4.6500000000000004</v>
      </c>
    </row>
    <row r="13" spans="1:27" ht="24.95" customHeight="1">
      <c r="A13" s="382">
        <f>'S 4'!A10</f>
        <v>5</v>
      </c>
      <c r="B13" s="383" t="str">
        <f>'S 4'!B10</f>
        <v>Koželuhová Karolína</v>
      </c>
      <c r="C13" s="383">
        <f>'S 4'!C10</f>
        <v>2008</v>
      </c>
      <c r="D13" s="383" t="str">
        <f>'S 4'!D10</f>
        <v>TJ Slavoj Plzeň</v>
      </c>
      <c r="E13" s="383" t="str">
        <f>'S 4'!E10</f>
        <v>CZE</v>
      </c>
      <c r="F13" s="9" t="str">
        <f t="shared" si="0"/>
        <v>bez</v>
      </c>
      <c r="G13" s="206">
        <v>0.6</v>
      </c>
      <c r="H13" s="207"/>
      <c r="I13" s="208">
        <f t="shared" si="1"/>
        <v>0.6</v>
      </c>
      <c r="J13" s="222">
        <v>2.6</v>
      </c>
      <c r="K13" s="223">
        <v>2.9</v>
      </c>
      <c r="L13" s="224">
        <v>3.3</v>
      </c>
      <c r="M13" s="225">
        <v>4.5</v>
      </c>
      <c r="N13" s="225">
        <v>2.5</v>
      </c>
      <c r="O13" s="226">
        <f t="shared" si="2"/>
        <v>3.1</v>
      </c>
      <c r="P13" s="230">
        <f t="shared" si="3"/>
        <v>4.3000000000000007</v>
      </c>
      <c r="Q13" s="224"/>
      <c r="R13" s="210">
        <f t="shared" si="4"/>
        <v>4.9000000000000004</v>
      </c>
      <c r="S13" s="20" t="s">
        <v>200</v>
      </c>
      <c r="T13" s="17" t="e">
        <f t="shared" si="9"/>
        <v>#NUM!</v>
      </c>
      <c r="U13" s="245" t="s">
        <v>200</v>
      </c>
      <c r="W13" s="30" t="str">
        <f t="shared" si="5"/>
        <v>bez</v>
      </c>
      <c r="X13" s="26">
        <f t="shared" si="10"/>
        <v>0.6</v>
      </c>
      <c r="Y13" s="26">
        <f t="shared" si="6"/>
        <v>4.3000000000000007</v>
      </c>
      <c r="Z13" s="26">
        <f t="shared" si="7"/>
        <v>0</v>
      </c>
      <c r="AA13" s="26">
        <f t="shared" si="8"/>
        <v>4.9000000000000004</v>
      </c>
    </row>
    <row r="14" spans="1:27" ht="24.95" customHeight="1">
      <c r="A14" s="382">
        <f>'S 4'!A11</f>
        <v>6</v>
      </c>
      <c r="B14" s="383" t="str">
        <f>'S 4'!B11</f>
        <v xml:space="preserve">Eliška Vojáčková </v>
      </c>
      <c r="C14" s="383">
        <f>'S 4'!C11</f>
        <v>2008</v>
      </c>
      <c r="D14" s="383" t="str">
        <f>'S 4'!D11</f>
        <v>SK GymŠarm Plzeň</v>
      </c>
      <c r="E14" s="383" t="str">
        <f>'S 4'!E11</f>
        <v>CZE</v>
      </c>
      <c r="F14" s="9" t="str">
        <f t="shared" si="0"/>
        <v>bez</v>
      </c>
      <c r="G14" s="206">
        <v>0.5</v>
      </c>
      <c r="H14" s="207"/>
      <c r="I14" s="208">
        <f t="shared" si="1"/>
        <v>0.5</v>
      </c>
      <c r="J14" s="222">
        <v>2.5</v>
      </c>
      <c r="K14" s="223">
        <v>2.5</v>
      </c>
      <c r="L14" s="224">
        <v>2.8</v>
      </c>
      <c r="M14" s="225">
        <v>3</v>
      </c>
      <c r="N14" s="225">
        <v>1.4</v>
      </c>
      <c r="O14" s="226">
        <f t="shared" si="2"/>
        <v>2.65</v>
      </c>
      <c r="P14" s="230">
        <f t="shared" si="3"/>
        <v>4.8499999999999996</v>
      </c>
      <c r="Q14" s="224"/>
      <c r="R14" s="210">
        <f t="shared" si="4"/>
        <v>5.35</v>
      </c>
      <c r="S14" s="20" t="s">
        <v>200</v>
      </c>
      <c r="T14" s="17" t="e">
        <f t="shared" si="9"/>
        <v>#NUM!</v>
      </c>
      <c r="U14" s="245" t="s">
        <v>200</v>
      </c>
      <c r="W14" s="30" t="str">
        <f t="shared" si="5"/>
        <v>bez</v>
      </c>
      <c r="X14" s="26">
        <f t="shared" si="10"/>
        <v>0.5</v>
      </c>
      <c r="Y14" s="26">
        <f t="shared" si="6"/>
        <v>4.8499999999999996</v>
      </c>
      <c r="Z14" s="26">
        <f t="shared" si="7"/>
        <v>0</v>
      </c>
      <c r="AA14" s="26">
        <f t="shared" si="8"/>
        <v>5.35</v>
      </c>
    </row>
    <row r="15" spans="1:27" ht="24.95" customHeight="1">
      <c r="A15" s="382">
        <f>'S 4'!A12</f>
        <v>7</v>
      </c>
      <c r="B15" s="383" t="str">
        <f>'S 4'!B12</f>
        <v xml:space="preserve">Kolářová Laura </v>
      </c>
      <c r="C15" s="383">
        <f>'S 4'!C12</f>
        <v>2008</v>
      </c>
      <c r="D15" s="383" t="str">
        <f>'S 4'!D12</f>
        <v>SK Rapid Plzeň</v>
      </c>
      <c r="E15" s="383" t="str">
        <f>'S 4'!E12</f>
        <v>CZE</v>
      </c>
      <c r="F15" s="9" t="str">
        <f t="shared" si="0"/>
        <v>bez</v>
      </c>
      <c r="G15" s="206">
        <v>0.3</v>
      </c>
      <c r="H15" s="207"/>
      <c r="I15" s="208">
        <f t="shared" si="1"/>
        <v>0.3</v>
      </c>
      <c r="J15" s="222">
        <v>2.2999999999999998</v>
      </c>
      <c r="K15" s="223">
        <v>3.2</v>
      </c>
      <c r="L15" s="224">
        <v>3.4</v>
      </c>
      <c r="M15" s="225">
        <v>4</v>
      </c>
      <c r="N15" s="225">
        <v>2.9</v>
      </c>
      <c r="O15" s="226">
        <f t="shared" si="2"/>
        <v>3.3</v>
      </c>
      <c r="P15" s="230">
        <f t="shared" si="3"/>
        <v>4.4000000000000004</v>
      </c>
      <c r="Q15" s="224"/>
      <c r="R15" s="210">
        <f t="shared" si="4"/>
        <v>4.7</v>
      </c>
      <c r="S15" s="20" t="s">
        <v>200</v>
      </c>
      <c r="T15" s="17" t="e">
        <f t="shared" si="9"/>
        <v>#NUM!</v>
      </c>
      <c r="U15" s="245" t="s">
        <v>200</v>
      </c>
      <c r="W15" s="30" t="str">
        <f t="shared" si="5"/>
        <v>bez</v>
      </c>
      <c r="X15" s="26">
        <f t="shared" si="10"/>
        <v>0.3</v>
      </c>
      <c r="Y15" s="26">
        <f t="shared" si="6"/>
        <v>4.4000000000000004</v>
      </c>
      <c r="Z15" s="26">
        <f t="shared" si="7"/>
        <v>0</v>
      </c>
      <c r="AA15" s="26">
        <f t="shared" si="8"/>
        <v>4.7</v>
      </c>
    </row>
    <row r="16" spans="1:27" ht="24.95" customHeight="1">
      <c r="A16" s="382">
        <f>'S 4'!A13</f>
        <v>8</v>
      </c>
      <c r="B16" s="383" t="str">
        <f>'S 4'!B13</f>
        <v xml:space="preserve">Schokin Diana </v>
      </c>
      <c r="C16" s="383">
        <f>'S 4'!C13</f>
        <v>2008</v>
      </c>
      <c r="D16" s="383" t="str">
        <f>'S 4'!D13</f>
        <v>SVNA Hamburg</v>
      </c>
      <c r="E16" s="383" t="str">
        <f>'S 4'!E13</f>
        <v>DEU</v>
      </c>
      <c r="F16" s="9" t="str">
        <f t="shared" si="0"/>
        <v>bez</v>
      </c>
      <c r="G16" s="206">
        <v>1.7</v>
      </c>
      <c r="H16" s="207"/>
      <c r="I16" s="208">
        <f t="shared" si="1"/>
        <v>1.7</v>
      </c>
      <c r="J16" s="222">
        <v>1.2</v>
      </c>
      <c r="K16" s="223">
        <v>1.7</v>
      </c>
      <c r="L16" s="224">
        <v>1.7</v>
      </c>
      <c r="M16" s="225">
        <v>2.5</v>
      </c>
      <c r="N16" s="225">
        <v>1.7</v>
      </c>
      <c r="O16" s="226">
        <f t="shared" si="2"/>
        <v>1.7</v>
      </c>
      <c r="P16" s="230">
        <f t="shared" si="3"/>
        <v>7.1000000000000005</v>
      </c>
      <c r="Q16" s="224"/>
      <c r="R16" s="210">
        <f t="shared" si="4"/>
        <v>8.8000000000000007</v>
      </c>
      <c r="S16" s="20" t="s">
        <v>200</v>
      </c>
      <c r="T16" s="17" t="e">
        <f t="shared" si="9"/>
        <v>#NUM!</v>
      </c>
      <c r="U16" s="245" t="s">
        <v>200</v>
      </c>
      <c r="W16" s="30" t="str">
        <f t="shared" si="5"/>
        <v>bez</v>
      </c>
      <c r="X16" s="26">
        <f t="shared" si="10"/>
        <v>1.7</v>
      </c>
      <c r="Y16" s="26">
        <f t="shared" si="6"/>
        <v>7.1000000000000005</v>
      </c>
      <c r="Z16" s="26">
        <f t="shared" si="7"/>
        <v>0</v>
      </c>
      <c r="AA16" s="26">
        <f t="shared" si="8"/>
        <v>8.8000000000000007</v>
      </c>
    </row>
    <row r="17" spans="1:27" ht="24.95" customHeight="1">
      <c r="A17" s="382">
        <f>'S 4'!A14</f>
        <v>9</v>
      </c>
      <c r="B17" s="383" t="str">
        <f>'S 4'!B14</f>
        <v>Samková Eva</v>
      </c>
      <c r="C17" s="383">
        <f>'S 4'!C14</f>
        <v>2008</v>
      </c>
      <c r="D17" s="383" t="str">
        <f>'S 4'!D14</f>
        <v>TJ Slavoj Plzeň</v>
      </c>
      <c r="E17" s="383" t="str">
        <f>'S 4'!E14</f>
        <v>CZE</v>
      </c>
      <c r="F17" s="9" t="str">
        <f t="shared" si="0"/>
        <v>bez</v>
      </c>
      <c r="G17" s="206">
        <v>1</v>
      </c>
      <c r="H17" s="207"/>
      <c r="I17" s="208">
        <f t="shared" si="1"/>
        <v>1</v>
      </c>
      <c r="J17" s="222">
        <v>1.8</v>
      </c>
      <c r="K17" s="223">
        <v>2.2999999999999998</v>
      </c>
      <c r="L17" s="224">
        <v>2.9</v>
      </c>
      <c r="M17" s="225">
        <v>3.6</v>
      </c>
      <c r="N17" s="225">
        <v>3.1</v>
      </c>
      <c r="O17" s="226">
        <f t="shared" si="2"/>
        <v>3</v>
      </c>
      <c r="P17" s="230">
        <f t="shared" si="3"/>
        <v>5.1999999999999993</v>
      </c>
      <c r="Q17" s="224"/>
      <c r="R17" s="210">
        <f t="shared" si="4"/>
        <v>6.1999999999999993</v>
      </c>
      <c r="S17" s="20" t="s">
        <v>200</v>
      </c>
      <c r="T17" s="17" t="e">
        <f t="shared" si="9"/>
        <v>#NUM!</v>
      </c>
      <c r="U17" s="245" t="s">
        <v>200</v>
      </c>
      <c r="W17" s="30" t="str">
        <f t="shared" si="5"/>
        <v>bez</v>
      </c>
      <c r="X17" s="26">
        <f t="shared" si="10"/>
        <v>1</v>
      </c>
      <c r="Y17" s="26">
        <f t="shared" si="6"/>
        <v>5.1999999999999993</v>
      </c>
      <c r="Z17" s="26">
        <f t="shared" si="7"/>
        <v>0</v>
      </c>
      <c r="AA17" s="26">
        <f t="shared" si="8"/>
        <v>6.1999999999999993</v>
      </c>
    </row>
    <row r="18" spans="1:27" ht="24.95" customHeight="1">
      <c r="A18" s="382">
        <f>'S 4'!A15</f>
        <v>11</v>
      </c>
      <c r="B18" s="383" t="str">
        <f>'S 4'!B15</f>
        <v>Hýbnerová Barbora</v>
      </c>
      <c r="C18" s="383">
        <f>'S 4'!C15</f>
        <v>2008</v>
      </c>
      <c r="D18" s="383" t="str">
        <f>'S 4'!D15</f>
        <v>TJ Slavoj Plzeň</v>
      </c>
      <c r="E18" s="383" t="str">
        <f>'S 4'!E15</f>
        <v>CZE</v>
      </c>
      <c r="F18" s="9" t="str">
        <f t="shared" si="0"/>
        <v>bez</v>
      </c>
      <c r="G18" s="206">
        <v>0.2</v>
      </c>
      <c r="H18" s="207"/>
      <c r="I18" s="208">
        <f t="shared" si="1"/>
        <v>0.2</v>
      </c>
      <c r="J18" s="222">
        <v>2.2000000000000002</v>
      </c>
      <c r="K18" s="223">
        <v>2.9</v>
      </c>
      <c r="L18" s="224">
        <v>3.1</v>
      </c>
      <c r="M18" s="225">
        <v>4.0999999999999996</v>
      </c>
      <c r="N18" s="225">
        <v>2.9</v>
      </c>
      <c r="O18" s="226">
        <f t="shared" si="2"/>
        <v>3</v>
      </c>
      <c r="P18" s="230">
        <f t="shared" si="3"/>
        <v>4.8</v>
      </c>
      <c r="Q18" s="224"/>
      <c r="R18" s="210">
        <f t="shared" si="4"/>
        <v>5</v>
      </c>
      <c r="S18" s="20" t="s">
        <v>200</v>
      </c>
      <c r="T18" s="17" t="e">
        <f t="shared" si="9"/>
        <v>#NUM!</v>
      </c>
      <c r="U18" s="245" t="s">
        <v>200</v>
      </c>
      <c r="W18" s="30" t="str">
        <f t="shared" si="5"/>
        <v>bez</v>
      </c>
      <c r="X18" s="26">
        <f t="shared" si="10"/>
        <v>0.2</v>
      </c>
      <c r="Y18" s="26">
        <f t="shared" si="6"/>
        <v>4.8</v>
      </c>
      <c r="Z18" s="26">
        <f t="shared" si="7"/>
        <v>0</v>
      </c>
      <c r="AA18" s="26">
        <f t="shared" si="8"/>
        <v>5</v>
      </c>
    </row>
    <row r="19" spans="1:27" ht="24.95" customHeight="1">
      <c r="A19" s="382">
        <f>'S 4'!A16</f>
        <v>12</v>
      </c>
      <c r="B19" s="383" t="str">
        <f>'S 4'!B16</f>
        <v>Vilčková Barbora</v>
      </c>
      <c r="C19" s="383">
        <f>'S 4'!C16</f>
        <v>2008</v>
      </c>
      <c r="D19" s="383" t="str">
        <f>'S 4'!D16</f>
        <v>RGC Karlovy Vary</v>
      </c>
      <c r="E19" s="383" t="str">
        <f>'S 4'!E16</f>
        <v>CZE</v>
      </c>
      <c r="F19" s="9" t="str">
        <f t="shared" si="0"/>
        <v>bez</v>
      </c>
      <c r="G19" s="206">
        <v>0.6</v>
      </c>
      <c r="H19" s="207"/>
      <c r="I19" s="208">
        <f t="shared" si="1"/>
        <v>0.6</v>
      </c>
      <c r="J19" s="222">
        <v>2.4</v>
      </c>
      <c r="K19" s="223">
        <v>3.3</v>
      </c>
      <c r="L19" s="224">
        <v>3</v>
      </c>
      <c r="M19" s="225">
        <v>3.3</v>
      </c>
      <c r="N19" s="225">
        <v>2.1</v>
      </c>
      <c r="O19" s="226">
        <f t="shared" si="2"/>
        <v>3.15</v>
      </c>
      <c r="P19" s="230">
        <f t="shared" si="3"/>
        <v>4.4499999999999993</v>
      </c>
      <c r="Q19" s="224"/>
      <c r="R19" s="210">
        <f t="shared" si="4"/>
        <v>5.0499999999999989</v>
      </c>
      <c r="S19" s="20" t="s">
        <v>200</v>
      </c>
      <c r="T19" s="17" t="e">
        <f t="shared" si="9"/>
        <v>#NUM!</v>
      </c>
      <c r="U19" s="245" t="s">
        <v>200</v>
      </c>
      <c r="W19" s="30" t="str">
        <f t="shared" si="5"/>
        <v>bez</v>
      </c>
      <c r="X19" s="26">
        <f t="shared" si="10"/>
        <v>0.6</v>
      </c>
      <c r="Y19" s="26">
        <f t="shared" si="6"/>
        <v>4.4499999999999993</v>
      </c>
      <c r="Z19" s="26">
        <f t="shared" si="7"/>
        <v>0</v>
      </c>
      <c r="AA19" s="26">
        <f t="shared" si="8"/>
        <v>5.0499999999999989</v>
      </c>
    </row>
    <row r="20" spans="1:27" ht="24.95" customHeight="1">
      <c r="A20" s="382">
        <f>'S 4'!A17</f>
        <v>13</v>
      </c>
      <c r="B20" s="383" t="str">
        <f>'S 4'!B17</f>
        <v xml:space="preserve">Pelnářová Nela </v>
      </c>
      <c r="C20" s="383">
        <f>'S 4'!C17</f>
        <v>2008</v>
      </c>
      <c r="D20" s="383" t="str">
        <f>'S 4'!D17</f>
        <v>SK Rapid Plzeň</v>
      </c>
      <c r="E20" s="383" t="str">
        <f>'S 4'!E17</f>
        <v>CZE</v>
      </c>
      <c r="F20" s="9" t="str">
        <f t="shared" si="0"/>
        <v>bez</v>
      </c>
      <c r="G20" s="206">
        <v>0.2</v>
      </c>
      <c r="H20" s="207"/>
      <c r="I20" s="208">
        <f t="shared" si="1"/>
        <v>0.2</v>
      </c>
      <c r="J20" s="222">
        <v>2.2000000000000002</v>
      </c>
      <c r="K20" s="223">
        <v>3.2</v>
      </c>
      <c r="L20" s="224">
        <v>3.1</v>
      </c>
      <c r="M20" s="225">
        <v>4</v>
      </c>
      <c r="N20" s="225">
        <v>2.7</v>
      </c>
      <c r="O20" s="226">
        <f t="shared" si="2"/>
        <v>3.15</v>
      </c>
      <c r="P20" s="230">
        <f t="shared" si="3"/>
        <v>4.6500000000000004</v>
      </c>
      <c r="Q20" s="224"/>
      <c r="R20" s="210">
        <f t="shared" si="4"/>
        <v>4.8500000000000005</v>
      </c>
      <c r="S20" s="20" t="s">
        <v>200</v>
      </c>
      <c r="T20" s="17" t="e">
        <f t="shared" si="9"/>
        <v>#NUM!</v>
      </c>
      <c r="U20" s="245" t="s">
        <v>200</v>
      </c>
      <c r="W20" s="30" t="str">
        <f t="shared" si="5"/>
        <v>bez</v>
      </c>
      <c r="X20" s="26">
        <f t="shared" si="10"/>
        <v>0.2</v>
      </c>
      <c r="Y20" s="26">
        <f t="shared" si="6"/>
        <v>4.6500000000000004</v>
      </c>
      <c r="Z20" s="26">
        <f t="shared" si="7"/>
        <v>0</v>
      </c>
      <c r="AA20" s="26">
        <f t="shared" si="8"/>
        <v>4.8500000000000005</v>
      </c>
    </row>
    <row r="21" spans="1:27" ht="24.95" customHeight="1">
      <c r="A21" s="382">
        <f>'S 4'!A18</f>
        <v>14</v>
      </c>
      <c r="B21" s="383" t="str">
        <f>'S 4'!B18</f>
        <v>Šimáková Aneta</v>
      </c>
      <c r="C21" s="383">
        <f>'S 4'!C18</f>
        <v>2008</v>
      </c>
      <c r="D21" s="383" t="str">
        <f>'S 4'!D18</f>
        <v>RG Proactive Milevsko</v>
      </c>
      <c r="E21" s="383" t="str">
        <f>'S 4'!E18</f>
        <v>CZE</v>
      </c>
      <c r="F21" s="9" t="str">
        <f t="shared" si="0"/>
        <v>bez</v>
      </c>
      <c r="G21" s="206">
        <v>2.1</v>
      </c>
      <c r="H21" s="207"/>
      <c r="I21" s="208">
        <f t="shared" si="1"/>
        <v>2.1</v>
      </c>
      <c r="J21" s="222">
        <v>1.7</v>
      </c>
      <c r="K21" s="223">
        <v>2.8</v>
      </c>
      <c r="L21" s="224">
        <v>1.9</v>
      </c>
      <c r="M21" s="225">
        <v>2.2999999999999998</v>
      </c>
      <c r="N21" s="225">
        <v>1</v>
      </c>
      <c r="O21" s="226">
        <f t="shared" si="2"/>
        <v>2.1</v>
      </c>
      <c r="P21" s="230">
        <f t="shared" si="3"/>
        <v>6.2000000000000011</v>
      </c>
      <c r="Q21" s="224"/>
      <c r="R21" s="210">
        <f t="shared" si="4"/>
        <v>8.3000000000000007</v>
      </c>
      <c r="S21" s="20" t="s">
        <v>200</v>
      </c>
      <c r="T21" s="17" t="e">
        <f t="shared" si="9"/>
        <v>#NUM!</v>
      </c>
      <c r="U21" s="245" t="s">
        <v>200</v>
      </c>
      <c r="W21" s="30" t="str">
        <f t="shared" si="5"/>
        <v>bez</v>
      </c>
      <c r="X21" s="26">
        <f t="shared" si="10"/>
        <v>2.1</v>
      </c>
      <c r="Y21" s="26">
        <f t="shared" si="6"/>
        <v>6.2000000000000011</v>
      </c>
      <c r="Z21" s="26">
        <f t="shared" si="7"/>
        <v>0</v>
      </c>
      <c r="AA21" s="26">
        <f t="shared" si="8"/>
        <v>8.3000000000000007</v>
      </c>
    </row>
    <row r="22" spans="1:27" ht="24.95" customHeight="1">
      <c r="A22" s="382">
        <f>'S 4'!A19</f>
        <v>15</v>
      </c>
      <c r="B22" s="383" t="str">
        <f>'S 4'!B19</f>
        <v xml:space="preserve">Borovičková Michaela  </v>
      </c>
      <c r="C22" s="383">
        <f>'S 4'!C19</f>
        <v>2008</v>
      </c>
      <c r="D22" s="383" t="str">
        <f>'S 4'!D19</f>
        <v>TOPGYM Karlovy Vary</v>
      </c>
      <c r="E22" s="383" t="str">
        <f>'S 4'!E19</f>
        <v>CZE</v>
      </c>
      <c r="F22" s="9" t="str">
        <f t="shared" si="0"/>
        <v>bez</v>
      </c>
      <c r="G22" s="206">
        <v>0.1</v>
      </c>
      <c r="H22" s="207"/>
      <c r="I22" s="208">
        <f t="shared" si="1"/>
        <v>0.1</v>
      </c>
      <c r="J22" s="222">
        <v>3.2</v>
      </c>
      <c r="K22" s="223">
        <v>3.6</v>
      </c>
      <c r="L22" s="224">
        <v>3.5</v>
      </c>
      <c r="M22" s="225">
        <v>4.7</v>
      </c>
      <c r="N22" s="225">
        <v>2.5</v>
      </c>
      <c r="O22" s="226">
        <f t="shared" si="2"/>
        <v>3.55</v>
      </c>
      <c r="P22" s="230">
        <f t="shared" si="3"/>
        <v>3.25</v>
      </c>
      <c r="Q22" s="224"/>
      <c r="R22" s="210">
        <f t="shared" si="4"/>
        <v>3.35</v>
      </c>
      <c r="S22" s="20" t="s">
        <v>200</v>
      </c>
      <c r="T22" s="17" t="e">
        <f t="shared" si="9"/>
        <v>#NUM!</v>
      </c>
      <c r="U22" s="245" t="s">
        <v>200</v>
      </c>
      <c r="W22" s="30" t="str">
        <f t="shared" si="5"/>
        <v>bez</v>
      </c>
      <c r="X22" s="26">
        <f t="shared" si="10"/>
        <v>0.1</v>
      </c>
      <c r="Y22" s="26">
        <f t="shared" si="6"/>
        <v>3.25</v>
      </c>
      <c r="Z22" s="26">
        <f t="shared" si="7"/>
        <v>0</v>
      </c>
      <c r="AA22" s="26">
        <f t="shared" si="8"/>
        <v>3.35</v>
      </c>
    </row>
    <row r="23" spans="1:27" ht="24.95" customHeight="1">
      <c r="A23" s="382">
        <f>'S 4'!A20</f>
        <v>16</v>
      </c>
      <c r="B23" s="383" t="str">
        <f>'S 4'!B20</f>
        <v xml:space="preserve">Helena Kössner </v>
      </c>
      <c r="C23" s="383">
        <f>'S 4'!C20</f>
        <v>2008</v>
      </c>
      <c r="D23" s="383" t="str">
        <f>'S 4'!D20</f>
        <v>Sportunion Rauris</v>
      </c>
      <c r="E23" s="383" t="str">
        <f>'S 4'!E20</f>
        <v>AUT</v>
      </c>
      <c r="F23" s="9" t="str">
        <f t="shared" si="0"/>
        <v>bez</v>
      </c>
      <c r="G23" s="206">
        <v>0.7</v>
      </c>
      <c r="H23" s="207"/>
      <c r="I23" s="208">
        <f t="shared" si="1"/>
        <v>0.7</v>
      </c>
      <c r="J23" s="222">
        <v>3.8</v>
      </c>
      <c r="K23" s="223">
        <v>3.9</v>
      </c>
      <c r="L23" s="224">
        <v>4</v>
      </c>
      <c r="M23" s="225">
        <v>3.8</v>
      </c>
      <c r="N23" s="225">
        <v>2.2999999999999998</v>
      </c>
      <c r="O23" s="226">
        <f t="shared" si="2"/>
        <v>3.85</v>
      </c>
      <c r="P23" s="230">
        <f t="shared" si="3"/>
        <v>2.35</v>
      </c>
      <c r="Q23" s="224"/>
      <c r="R23" s="210">
        <f t="shared" si="4"/>
        <v>3.05</v>
      </c>
      <c r="S23" s="20" t="s">
        <v>200</v>
      </c>
      <c r="T23" s="17" t="e">
        <f t="shared" si="9"/>
        <v>#NUM!</v>
      </c>
      <c r="U23" s="245" t="s">
        <v>200</v>
      </c>
      <c r="W23" s="30" t="str">
        <f t="shared" si="5"/>
        <v>bez</v>
      </c>
      <c r="X23" s="26">
        <f t="shared" si="10"/>
        <v>0.7</v>
      </c>
      <c r="Y23" s="26">
        <f t="shared" si="6"/>
        <v>2.35</v>
      </c>
      <c r="Z23" s="26">
        <f t="shared" si="7"/>
        <v>0</v>
      </c>
      <c r="AA23" s="26">
        <f t="shared" si="8"/>
        <v>3.05</v>
      </c>
    </row>
    <row r="24" spans="1:27" ht="24.95" customHeight="1">
      <c r="A24" s="382">
        <f>'S 4'!A21</f>
        <v>17</v>
      </c>
      <c r="B24" s="383" t="str">
        <f>'S 4'!B21</f>
        <v>Hudková Nikola</v>
      </c>
      <c r="C24" s="383">
        <f>'S 4'!C21</f>
        <v>2008</v>
      </c>
      <c r="D24" s="383" t="str">
        <f>'S 4'!D21</f>
        <v>TJ Slavoj Plzeň</v>
      </c>
      <c r="E24" s="383" t="str">
        <f>'S 4'!E21</f>
        <v>CZE</v>
      </c>
      <c r="F24" s="9" t="str">
        <f t="shared" si="0"/>
        <v>bez</v>
      </c>
      <c r="G24" s="206">
        <v>0.9</v>
      </c>
      <c r="H24" s="207"/>
      <c r="I24" s="208">
        <f t="shared" si="1"/>
        <v>0.9</v>
      </c>
      <c r="J24" s="222">
        <v>2.6</v>
      </c>
      <c r="K24" s="223">
        <v>3.4</v>
      </c>
      <c r="L24" s="224">
        <v>3.3</v>
      </c>
      <c r="M24" s="225">
        <v>3.6</v>
      </c>
      <c r="N24" s="225">
        <v>2.7</v>
      </c>
      <c r="O24" s="226">
        <f t="shared" si="2"/>
        <v>3.35</v>
      </c>
      <c r="P24" s="230">
        <f t="shared" si="3"/>
        <v>4.0500000000000007</v>
      </c>
      <c r="Q24" s="224"/>
      <c r="R24" s="210">
        <f t="shared" si="4"/>
        <v>4.9500000000000011</v>
      </c>
      <c r="S24" s="20" t="s">
        <v>200</v>
      </c>
      <c r="T24" s="17" t="e">
        <f t="shared" si="9"/>
        <v>#NUM!</v>
      </c>
      <c r="U24" s="245" t="s">
        <v>200</v>
      </c>
      <c r="W24" s="30" t="str">
        <f t="shared" si="5"/>
        <v>bez</v>
      </c>
      <c r="X24" s="26">
        <f t="shared" si="10"/>
        <v>0.9</v>
      </c>
      <c r="Y24" s="26">
        <f t="shared" si="6"/>
        <v>4.0500000000000007</v>
      </c>
      <c r="Z24" s="26">
        <f t="shared" si="7"/>
        <v>0</v>
      </c>
      <c r="AA24" s="26">
        <f t="shared" si="8"/>
        <v>4.9500000000000011</v>
      </c>
    </row>
    <row r="25" spans="1:27" ht="24.95" customHeight="1">
      <c r="A25" s="382">
        <f>'S 4'!A22</f>
        <v>18</v>
      </c>
      <c r="B25" s="383" t="str">
        <f>'S 4'!B22</f>
        <v xml:space="preserve">Braun Alisa </v>
      </c>
      <c r="C25" s="383">
        <f>'S 4'!C22</f>
        <v>2008</v>
      </c>
      <c r="D25" s="383" t="str">
        <f>'S 4'!D22</f>
        <v>SVNA Hamburg</v>
      </c>
      <c r="E25" s="383" t="str">
        <f>'S 4'!E22</f>
        <v>DEU</v>
      </c>
      <c r="F25" s="9" t="s">
        <v>1304</v>
      </c>
      <c r="G25" s="206">
        <v>2.2999999999999998</v>
      </c>
      <c r="H25" s="207"/>
      <c r="I25" s="208">
        <f t="shared" si="1"/>
        <v>2.2999999999999998</v>
      </c>
      <c r="J25" s="222">
        <v>1.6</v>
      </c>
      <c r="K25" s="223">
        <v>1.6</v>
      </c>
      <c r="L25" s="224">
        <v>2.2000000000000002</v>
      </c>
      <c r="M25" s="225">
        <v>1.6</v>
      </c>
      <c r="N25" s="225">
        <v>1.1000000000000001</v>
      </c>
      <c r="O25" s="226">
        <f t="shared" si="2"/>
        <v>1.6</v>
      </c>
      <c r="P25" s="230">
        <f t="shared" si="3"/>
        <v>6.8000000000000007</v>
      </c>
      <c r="Q25" s="224"/>
      <c r="R25" s="210">
        <f t="shared" si="4"/>
        <v>9.1000000000000014</v>
      </c>
      <c r="S25" s="20"/>
      <c r="T25" s="17" t="e">
        <f t="shared" si="9"/>
        <v>#NUM!</v>
      </c>
      <c r="U25" s="245"/>
      <c r="W25" s="30"/>
      <c r="X25" s="26">
        <f t="shared" si="10"/>
        <v>2.2999999999999998</v>
      </c>
      <c r="Y25" s="26">
        <f t="shared" si="6"/>
        <v>6.8000000000000007</v>
      </c>
      <c r="Z25" s="26">
        <f t="shared" si="7"/>
        <v>0</v>
      </c>
      <c r="AA25" s="26">
        <f t="shared" si="8"/>
        <v>9.1000000000000014</v>
      </c>
    </row>
    <row r="26" spans="1:27" ht="24.95" customHeight="1">
      <c r="A26" s="382">
        <f>'S 4'!A23</f>
        <v>19</v>
      </c>
      <c r="B26" s="383" t="str">
        <f>'S 4'!B23</f>
        <v>Králová Karin</v>
      </c>
      <c r="C26" s="383">
        <f>'S 4'!C23</f>
        <v>2008</v>
      </c>
      <c r="D26" s="383" t="str">
        <f>'S 4'!D23</f>
        <v>RG Proactive Milevsko</v>
      </c>
      <c r="E26" s="383" t="str">
        <f>'S 4'!E23</f>
        <v>CZE</v>
      </c>
      <c r="F26" s="9" t="s">
        <v>1304</v>
      </c>
      <c r="G26" s="206">
        <v>2</v>
      </c>
      <c r="H26" s="207"/>
      <c r="I26" s="208">
        <f t="shared" si="1"/>
        <v>2</v>
      </c>
      <c r="J26" s="222">
        <v>1.7</v>
      </c>
      <c r="K26" s="223">
        <v>2.6</v>
      </c>
      <c r="L26" s="224">
        <v>2.9</v>
      </c>
      <c r="M26" s="225">
        <v>2.9</v>
      </c>
      <c r="N26" s="225">
        <v>3.1</v>
      </c>
      <c r="O26" s="226">
        <f t="shared" si="2"/>
        <v>2.9</v>
      </c>
      <c r="P26" s="230">
        <f t="shared" si="3"/>
        <v>5.4</v>
      </c>
      <c r="Q26" s="224"/>
      <c r="R26" s="210">
        <f t="shared" si="4"/>
        <v>7.4</v>
      </c>
      <c r="S26" s="20"/>
      <c r="T26" s="17" t="e">
        <f t="shared" si="9"/>
        <v>#NUM!</v>
      </c>
      <c r="U26" s="245"/>
      <c r="W26" s="30"/>
      <c r="X26" s="26">
        <f t="shared" si="10"/>
        <v>2</v>
      </c>
      <c r="Y26" s="26">
        <f t="shared" si="6"/>
        <v>5.4</v>
      </c>
      <c r="Z26" s="26">
        <f t="shared" si="7"/>
        <v>0</v>
      </c>
      <c r="AA26" s="26">
        <f t="shared" si="8"/>
        <v>7.4</v>
      </c>
    </row>
    <row r="27" spans="1:27" ht="24.95" customHeight="1">
      <c r="A27" s="382">
        <f>'S 4'!A24</f>
        <v>20</v>
      </c>
      <c r="B27" s="383" t="str">
        <f>'S 4'!B24</f>
        <v>Chaloupková Adéla</v>
      </c>
      <c r="C27" s="383">
        <f>'S 4'!C24</f>
        <v>2008</v>
      </c>
      <c r="D27" s="383" t="str">
        <f>'S 4'!D24</f>
        <v>TJ Slavoj Plzeň</v>
      </c>
      <c r="E27" s="383" t="str">
        <f>'S 4'!E24</f>
        <v>CZE</v>
      </c>
      <c r="F27" s="9" t="s">
        <v>1304</v>
      </c>
      <c r="G27" s="206">
        <v>1.4</v>
      </c>
      <c r="H27" s="207"/>
      <c r="I27" s="208">
        <f t="shared" si="1"/>
        <v>1.4</v>
      </c>
      <c r="J27" s="222">
        <v>1.8</v>
      </c>
      <c r="K27" s="223">
        <v>2.1</v>
      </c>
      <c r="L27" s="224">
        <v>1.7</v>
      </c>
      <c r="M27" s="225">
        <v>2.6</v>
      </c>
      <c r="N27" s="225">
        <v>1.5</v>
      </c>
      <c r="O27" s="226">
        <f t="shared" si="2"/>
        <v>1.9</v>
      </c>
      <c r="P27" s="230">
        <f t="shared" si="3"/>
        <v>6.2999999999999989</v>
      </c>
      <c r="Q27" s="224"/>
      <c r="R27" s="210">
        <f t="shared" si="4"/>
        <v>7.6999999999999993</v>
      </c>
      <c r="S27" s="20"/>
      <c r="T27" s="17" t="e">
        <f t="shared" si="9"/>
        <v>#NUM!</v>
      </c>
      <c r="U27" s="245"/>
      <c r="W27" s="30"/>
      <c r="X27" s="26">
        <f t="shared" si="10"/>
        <v>1.4</v>
      </c>
      <c r="Y27" s="26">
        <f t="shared" si="6"/>
        <v>6.2999999999999989</v>
      </c>
      <c r="Z27" s="26">
        <f t="shared" si="7"/>
        <v>0</v>
      </c>
      <c r="AA27" s="26">
        <f t="shared" si="8"/>
        <v>7.6999999999999993</v>
      </c>
    </row>
    <row r="28" spans="1:27" ht="24.95" customHeight="1">
      <c r="A28" s="382">
        <f>'S 4'!A25</f>
        <v>21</v>
      </c>
      <c r="B28" s="383" t="str">
        <f>'S 4'!B25</f>
        <v xml:space="preserve">Krásná Gabriela </v>
      </c>
      <c r="C28" s="383">
        <f>'S 4'!C25</f>
        <v>2008</v>
      </c>
      <c r="D28" s="383" t="str">
        <f>'S 4'!D25</f>
        <v>SK Rapid Plzeň</v>
      </c>
      <c r="E28" s="383" t="str">
        <f>'S 4'!E25</f>
        <v>CZE</v>
      </c>
      <c r="F28" s="9" t="s">
        <v>1304</v>
      </c>
      <c r="G28" s="206">
        <v>0.2</v>
      </c>
      <c r="H28" s="207"/>
      <c r="I28" s="208">
        <f t="shared" si="1"/>
        <v>0.2</v>
      </c>
      <c r="J28" s="222">
        <v>2.7</v>
      </c>
      <c r="K28" s="223">
        <v>3.7</v>
      </c>
      <c r="L28" s="224">
        <v>3.4</v>
      </c>
      <c r="M28" s="225">
        <v>4.2</v>
      </c>
      <c r="N28" s="225">
        <v>2.2000000000000002</v>
      </c>
      <c r="O28" s="226">
        <f t="shared" si="2"/>
        <v>3.55</v>
      </c>
      <c r="P28" s="230">
        <f t="shared" si="3"/>
        <v>3.75</v>
      </c>
      <c r="Q28" s="224"/>
      <c r="R28" s="210">
        <f t="shared" si="4"/>
        <v>3.95</v>
      </c>
      <c r="S28" s="20"/>
      <c r="T28" s="17" t="e">
        <f t="shared" si="9"/>
        <v>#NUM!</v>
      </c>
      <c r="U28" s="245"/>
      <c r="W28" s="30"/>
      <c r="X28" s="26">
        <f t="shared" si="10"/>
        <v>0.2</v>
      </c>
      <c r="Y28" s="26">
        <f t="shared" si="6"/>
        <v>3.75</v>
      </c>
      <c r="Z28" s="26">
        <f t="shared" si="7"/>
        <v>0</v>
      </c>
      <c r="AA28" s="26">
        <f t="shared" si="8"/>
        <v>3.95</v>
      </c>
    </row>
    <row r="29" spans="1:27" ht="24.95" customHeight="1">
      <c r="A29" s="382">
        <f>'S 4'!A26</f>
        <v>22</v>
      </c>
      <c r="B29" s="383" t="str">
        <f>'S 4'!B26</f>
        <v xml:space="preserve">Kolm Angelina </v>
      </c>
      <c r="C29" s="383">
        <f>'S 4'!C26</f>
        <v>2008</v>
      </c>
      <c r="D29" s="383" t="str">
        <f>'S 4'!D26</f>
        <v>SVNA Hamburg</v>
      </c>
      <c r="E29" s="383" t="str">
        <f>'S 4'!E26</f>
        <v>DEU</v>
      </c>
      <c r="F29" s="9" t="s">
        <v>1304</v>
      </c>
      <c r="G29" s="206">
        <v>2</v>
      </c>
      <c r="H29" s="207"/>
      <c r="I29" s="208">
        <f t="shared" si="1"/>
        <v>2</v>
      </c>
      <c r="J29" s="222">
        <v>0.6</v>
      </c>
      <c r="K29" s="223">
        <v>1.2</v>
      </c>
      <c r="L29" s="224">
        <v>1.3</v>
      </c>
      <c r="M29" s="225">
        <v>2</v>
      </c>
      <c r="N29" s="225">
        <v>1</v>
      </c>
      <c r="O29" s="226">
        <f t="shared" si="2"/>
        <v>1.25</v>
      </c>
      <c r="P29" s="230">
        <f t="shared" si="3"/>
        <v>8.15</v>
      </c>
      <c r="Q29" s="224"/>
      <c r="R29" s="210">
        <f t="shared" si="4"/>
        <v>10.15</v>
      </c>
      <c r="S29" s="20" t="s">
        <v>200</v>
      </c>
      <c r="T29" s="17" t="e">
        <f t="shared" si="9"/>
        <v>#NUM!</v>
      </c>
      <c r="U29" s="245" t="s">
        <v>200</v>
      </c>
      <c r="W29" s="30" t="str">
        <f t="shared" si="5"/>
        <v>bez</v>
      </c>
      <c r="X29" s="26">
        <f t="shared" si="10"/>
        <v>2</v>
      </c>
      <c r="Y29" s="26">
        <f t="shared" si="6"/>
        <v>8.15</v>
      </c>
      <c r="Z29" s="26">
        <f t="shared" si="7"/>
        <v>0</v>
      </c>
      <c r="AA29" s="26">
        <f t="shared" si="8"/>
        <v>10.15</v>
      </c>
    </row>
    <row r="30" spans="1:27" ht="24.95" customHeight="1">
      <c r="A30" s="382">
        <f>'S 4'!A27</f>
        <v>23</v>
      </c>
      <c r="B30" s="383" t="str">
        <f>'S 4'!B27</f>
        <v>Brožková Lucie</v>
      </c>
      <c r="C30" s="383">
        <f>'S 4'!C27</f>
        <v>2008</v>
      </c>
      <c r="D30" s="383" t="str">
        <f>'S 4'!D27</f>
        <v>TJ Slavoj Plzeň</v>
      </c>
      <c r="E30" s="383" t="str">
        <f>'S 4'!E27</f>
        <v>CZE</v>
      </c>
      <c r="F30" s="9" t="s">
        <v>1304</v>
      </c>
      <c r="G30" s="206">
        <v>1.2</v>
      </c>
      <c r="H30" s="207"/>
      <c r="I30" s="208">
        <f t="shared" si="1"/>
        <v>1.2</v>
      </c>
      <c r="J30" s="222">
        <v>2.1</v>
      </c>
      <c r="K30" s="223">
        <v>2.6</v>
      </c>
      <c r="L30" s="224">
        <v>3</v>
      </c>
      <c r="M30" s="225">
        <v>4.5</v>
      </c>
      <c r="N30" s="225">
        <v>3</v>
      </c>
      <c r="O30" s="226">
        <f t="shared" si="2"/>
        <v>3</v>
      </c>
      <c r="P30" s="230">
        <f t="shared" si="3"/>
        <v>4.9000000000000004</v>
      </c>
      <c r="Q30" s="224"/>
      <c r="R30" s="210">
        <f t="shared" si="4"/>
        <v>6.1000000000000005</v>
      </c>
      <c r="S30" s="20" t="s">
        <v>200</v>
      </c>
      <c r="T30" s="17" t="e">
        <f t="shared" si="9"/>
        <v>#NUM!</v>
      </c>
      <c r="U30" s="245" t="s">
        <v>200</v>
      </c>
      <c r="W30" s="30" t="str">
        <f>F30</f>
        <v>bez</v>
      </c>
      <c r="X30" s="26">
        <f t="shared" si="10"/>
        <v>1.2</v>
      </c>
      <c r="Y30" s="26">
        <f t="shared" si="6"/>
        <v>4.9000000000000004</v>
      </c>
      <c r="Z30" s="26">
        <f t="shared" si="7"/>
        <v>0</v>
      </c>
      <c r="AA30" s="26">
        <f t="shared" si="8"/>
        <v>6.1000000000000005</v>
      </c>
    </row>
    <row r="31" spans="1:27" ht="24.95" customHeight="1">
      <c r="A31" s="163"/>
      <c r="B31" s="164"/>
      <c r="C31" s="165"/>
      <c r="D31" s="166"/>
      <c r="E31" s="166"/>
      <c r="F31" s="165"/>
      <c r="G31" s="206"/>
      <c r="H31" s="207"/>
      <c r="I31" s="208">
        <f t="shared" si="1"/>
        <v>0</v>
      </c>
      <c r="J31" s="222"/>
      <c r="K31" s="223"/>
      <c r="L31" s="224"/>
      <c r="M31" s="225"/>
      <c r="N31" s="225"/>
      <c r="O31" s="226" t="e">
        <f t="shared" si="2"/>
        <v>#NUM!</v>
      </c>
      <c r="P31" s="230" t="e">
        <f t="shared" si="3"/>
        <v>#NUM!</v>
      </c>
      <c r="Q31" s="224"/>
      <c r="R31" s="210" t="e">
        <f t="shared" si="4"/>
        <v>#NUM!</v>
      </c>
      <c r="S31" s="20" t="s">
        <v>200</v>
      </c>
      <c r="T31" s="17" t="e">
        <f t="shared" si="9"/>
        <v>#NUM!</v>
      </c>
      <c r="U31" s="245" t="s">
        <v>200</v>
      </c>
      <c r="W31" s="30">
        <f t="shared" si="5"/>
        <v>0</v>
      </c>
      <c r="X31" s="26">
        <f t="shared" ref="X31" si="11">I31</f>
        <v>0</v>
      </c>
      <c r="Y31" s="26" t="e">
        <f t="shared" si="6"/>
        <v>#NUM!</v>
      </c>
      <c r="Z31" s="26">
        <f t="shared" si="7"/>
        <v>0</v>
      </c>
      <c r="AA31" s="26" t="e">
        <f t="shared" si="8"/>
        <v>#NUM!</v>
      </c>
    </row>
    <row r="32" spans="1:27" s="167" customFormat="1" ht="16.5" thickBot="1">
      <c r="C32" s="169"/>
      <c r="F32" s="168"/>
      <c r="G32" s="170"/>
      <c r="H32" s="170"/>
      <c r="I32" s="170"/>
      <c r="J32" s="170"/>
      <c r="K32" s="171"/>
      <c r="L32" s="190"/>
      <c r="M32" s="190"/>
      <c r="N32" s="190"/>
      <c r="O32" s="190"/>
      <c r="P32" s="190"/>
      <c r="Q32" s="171"/>
    </row>
    <row r="33" spans="1:28" ht="16.5" customHeight="1">
      <c r="A33" s="481" t="s">
        <v>0</v>
      </c>
      <c r="B33" s="483" t="s">
        <v>1</v>
      </c>
      <c r="C33" s="485" t="s">
        <v>2</v>
      </c>
      <c r="D33" s="483" t="s">
        <v>3</v>
      </c>
      <c r="E33" s="487" t="s">
        <v>4</v>
      </c>
      <c r="F33" s="487" t="s">
        <v>191</v>
      </c>
      <c r="G33" s="231" t="s">
        <v>1580</v>
      </c>
      <c r="H33" s="232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33"/>
      <c r="T33" s="479" t="s">
        <v>12</v>
      </c>
      <c r="U33" s="479" t="s">
        <v>1305</v>
      </c>
    </row>
    <row r="34" spans="1:28" ht="16.5" customHeight="1" thickBot="1">
      <c r="A34" s="482">
        <v>0</v>
      </c>
      <c r="B34" s="484">
        <v>0</v>
      </c>
      <c r="C34" s="486">
        <v>0</v>
      </c>
      <c r="D34" s="484">
        <v>0</v>
      </c>
      <c r="E34" s="488">
        <v>0</v>
      </c>
      <c r="F34" s="488">
        <v>0</v>
      </c>
      <c r="G34" s="229" t="s">
        <v>1257</v>
      </c>
      <c r="H34" s="227" t="s">
        <v>1262</v>
      </c>
      <c r="I34" s="228" t="s">
        <v>8</v>
      </c>
      <c r="J34" s="15" t="s">
        <v>1258</v>
      </c>
      <c r="K34" s="15" t="s">
        <v>9</v>
      </c>
      <c r="L34" s="15" t="s">
        <v>10</v>
      </c>
      <c r="M34" s="15" t="s">
        <v>1259</v>
      </c>
      <c r="N34" s="15" t="s">
        <v>1260</v>
      </c>
      <c r="O34" s="228" t="s">
        <v>1261</v>
      </c>
      <c r="P34" s="15" t="s">
        <v>11</v>
      </c>
      <c r="Q34" s="234" t="s">
        <v>5</v>
      </c>
      <c r="R34" s="228" t="s">
        <v>6</v>
      </c>
      <c r="S34" s="235" t="s">
        <v>13</v>
      </c>
      <c r="T34" s="480"/>
      <c r="U34" s="480"/>
      <c r="W34" s="29" t="s">
        <v>192</v>
      </c>
      <c r="X34" s="29" t="s">
        <v>8</v>
      </c>
      <c r="Y34" s="29" t="s">
        <v>11</v>
      </c>
      <c r="Z34" s="29" t="s">
        <v>193</v>
      </c>
      <c r="AA34" s="29" t="s">
        <v>13</v>
      </c>
      <c r="AB34" s="29" t="s">
        <v>6</v>
      </c>
    </row>
    <row r="35" spans="1:28" ht="24.95" customHeight="1">
      <c r="A35" s="380">
        <f>'S 4'!A6</f>
        <v>1</v>
      </c>
      <c r="B35" s="381" t="str">
        <f>'S 4'!B6</f>
        <v>Fukarová Nikol</v>
      </c>
      <c r="C35" s="381">
        <f>'S 4'!C6</f>
        <v>2008</v>
      </c>
      <c r="D35" s="381" t="str">
        <f>'S 4'!D6</f>
        <v>TOPGYM Karlovy Vary</v>
      </c>
      <c r="E35" s="381" t="str">
        <f>'S 4'!E6</f>
        <v>CZE</v>
      </c>
      <c r="F35" s="198" t="s">
        <v>1609</v>
      </c>
      <c r="G35" s="206">
        <v>0.3</v>
      </c>
      <c r="H35" s="207">
        <v>0</v>
      </c>
      <c r="I35" s="208">
        <f t="shared" ref="I35:I57" si="12">G35+H35</f>
        <v>0.3</v>
      </c>
      <c r="J35" s="222">
        <v>2.5</v>
      </c>
      <c r="K35" s="223">
        <v>4.2</v>
      </c>
      <c r="L35" s="224">
        <v>3.5</v>
      </c>
      <c r="M35" s="225">
        <v>4.8</v>
      </c>
      <c r="N35" s="225">
        <v>5.0999999999999996</v>
      </c>
      <c r="O35" s="226">
        <f t="shared" ref="O35:O57" si="13">IF($O$2=2,TRUNC(SUM(K35:L35)/2*1000)/1000,IF($O$2=3,TRUNC(SUM(K35:M35)/3*1000)/1000,IF($O$2=4,TRUNC(MEDIAN(K35:N35)*1000)/1000,"???")))</f>
        <v>4.5</v>
      </c>
      <c r="P35" s="230">
        <f t="shared" ref="P35:P57" si="14">IF(AND(J35=0,O35=0),0,IF(($Q$2-J35-O35)&lt;0,0,$Q$2-J35-O35))</f>
        <v>3</v>
      </c>
      <c r="Q35" s="224"/>
      <c r="R35" s="210">
        <f t="shared" ref="R35:R57" si="15">I35+P35-Q35</f>
        <v>3.3</v>
      </c>
      <c r="S35" s="20">
        <f t="shared" ref="S35:S43" si="16">R9+R35</f>
        <v>7.9</v>
      </c>
      <c r="T35" s="17" t="e">
        <f>RANK(R35,$R$35:$R$57)</f>
        <v>#NUM!</v>
      </c>
      <c r="U35" s="21" t="e">
        <f>RANK(S35,$S$35:$S$57)</f>
        <v>#NUM!</v>
      </c>
      <c r="W35" s="30" t="str">
        <f t="shared" ref="W35:W56" si="17">F35</f>
        <v>švih</v>
      </c>
      <c r="X35" s="26">
        <f t="shared" ref="X35:X57" si="18">I35</f>
        <v>0.3</v>
      </c>
      <c r="Y35" s="26">
        <f t="shared" ref="Y35:Y57" si="19">P35</f>
        <v>3</v>
      </c>
      <c r="Z35" s="26">
        <f t="shared" ref="Z35:Z57" si="20">Q35</f>
        <v>0</v>
      </c>
      <c r="AA35" s="26">
        <f t="shared" ref="AA35:AA57" si="21">R35</f>
        <v>3.3</v>
      </c>
      <c r="AB35" s="26">
        <f t="shared" ref="AB35:AB57" si="22">S35</f>
        <v>7.9</v>
      </c>
    </row>
    <row r="36" spans="1:28" ht="24.95" customHeight="1">
      <c r="A36" s="380">
        <f>'S 4'!A7</f>
        <v>2</v>
      </c>
      <c r="B36" s="381" t="str">
        <f>'S 4'!B7</f>
        <v>Koublová Karolína</v>
      </c>
      <c r="C36" s="381">
        <f>'S 4'!C7</f>
        <v>2008</v>
      </c>
      <c r="D36" s="381" t="str">
        <f>'S 4'!D7</f>
        <v>TJ Slavoj Plzeň</v>
      </c>
      <c r="E36" s="381" t="str">
        <f>'S 4'!E7</f>
        <v>CZE</v>
      </c>
      <c r="F36" s="198" t="s">
        <v>1609</v>
      </c>
      <c r="G36" s="206">
        <v>0.7</v>
      </c>
      <c r="H36" s="207">
        <v>0.4</v>
      </c>
      <c r="I36" s="208">
        <f t="shared" si="12"/>
        <v>1.1000000000000001</v>
      </c>
      <c r="J36" s="222">
        <v>2</v>
      </c>
      <c r="K36" s="223">
        <v>2.5</v>
      </c>
      <c r="L36" s="224">
        <v>3.4</v>
      </c>
      <c r="M36" s="225">
        <v>2.9</v>
      </c>
      <c r="N36" s="225">
        <v>3.7</v>
      </c>
      <c r="O36" s="226">
        <f t="shared" si="13"/>
        <v>3.15</v>
      </c>
      <c r="P36" s="230">
        <f t="shared" si="14"/>
        <v>4.8499999999999996</v>
      </c>
      <c r="Q36" s="224"/>
      <c r="R36" s="210">
        <f t="shared" si="15"/>
        <v>5.9499999999999993</v>
      </c>
      <c r="S36" s="20">
        <f t="shared" si="16"/>
        <v>11.85</v>
      </c>
      <c r="T36" s="17" t="e">
        <f t="shared" ref="T36:T57" si="23">RANK(R36,$R$35:$R$57)</f>
        <v>#NUM!</v>
      </c>
      <c r="U36" s="21" t="e">
        <f t="shared" ref="U36:U57" si="24">RANK(S36,$S$35:$S$57)</f>
        <v>#NUM!</v>
      </c>
      <c r="W36" s="30" t="str">
        <f t="shared" si="17"/>
        <v>švih</v>
      </c>
      <c r="X36" s="26">
        <f t="shared" si="18"/>
        <v>1.1000000000000001</v>
      </c>
      <c r="Y36" s="26">
        <f t="shared" si="19"/>
        <v>4.8499999999999996</v>
      </c>
      <c r="Z36" s="26">
        <f t="shared" si="20"/>
        <v>0</v>
      </c>
      <c r="AA36" s="26">
        <f t="shared" si="21"/>
        <v>5.9499999999999993</v>
      </c>
      <c r="AB36" s="26">
        <f t="shared" si="22"/>
        <v>11.85</v>
      </c>
    </row>
    <row r="37" spans="1:28" ht="24.95" customHeight="1">
      <c r="A37" s="380">
        <f>'S 4'!A8</f>
        <v>3</v>
      </c>
      <c r="B37" s="381" t="str">
        <f>'S 4'!B8</f>
        <v>Wolfová Laura</v>
      </c>
      <c r="C37" s="381">
        <f>'S 4'!C8</f>
        <v>2008</v>
      </c>
      <c r="D37" s="381" t="str">
        <f>'S 4'!D8</f>
        <v>SK Triumf Praha</v>
      </c>
      <c r="E37" s="381" t="str">
        <f>'S 4'!E8</f>
        <v>CZE</v>
      </c>
      <c r="F37" s="198" t="s">
        <v>1609</v>
      </c>
      <c r="G37" s="206">
        <v>1.2</v>
      </c>
      <c r="H37" s="207">
        <v>0.7</v>
      </c>
      <c r="I37" s="208">
        <f t="shared" si="12"/>
        <v>1.9</v>
      </c>
      <c r="J37" s="222">
        <v>1.7</v>
      </c>
      <c r="K37" s="223">
        <v>3.7</v>
      </c>
      <c r="L37" s="224">
        <v>3.6</v>
      </c>
      <c r="M37" s="225">
        <v>3.1</v>
      </c>
      <c r="N37" s="225">
        <v>4.3</v>
      </c>
      <c r="O37" s="226">
        <f t="shared" si="13"/>
        <v>3.65</v>
      </c>
      <c r="P37" s="230">
        <f t="shared" si="14"/>
        <v>4.6500000000000004</v>
      </c>
      <c r="Q37" s="224"/>
      <c r="R37" s="210">
        <f t="shared" si="15"/>
        <v>6.5500000000000007</v>
      </c>
      <c r="S37" s="20">
        <f t="shared" si="16"/>
        <v>12.950000000000001</v>
      </c>
      <c r="T37" s="17" t="e">
        <f t="shared" si="23"/>
        <v>#NUM!</v>
      </c>
      <c r="U37" s="21" t="e">
        <f t="shared" si="24"/>
        <v>#NUM!</v>
      </c>
      <c r="W37" s="30" t="str">
        <f t="shared" si="17"/>
        <v>švih</v>
      </c>
      <c r="X37" s="26">
        <f t="shared" si="18"/>
        <v>1.9</v>
      </c>
      <c r="Y37" s="26">
        <f t="shared" si="19"/>
        <v>4.6500000000000004</v>
      </c>
      <c r="Z37" s="26">
        <f t="shared" si="20"/>
        <v>0</v>
      </c>
      <c r="AA37" s="26">
        <f t="shared" si="21"/>
        <v>6.5500000000000007</v>
      </c>
      <c r="AB37" s="26">
        <f t="shared" si="22"/>
        <v>12.950000000000001</v>
      </c>
    </row>
    <row r="38" spans="1:28" ht="24.95" customHeight="1">
      <c r="A38" s="380">
        <f>'S 4'!A9</f>
        <v>4</v>
      </c>
      <c r="B38" s="381" t="str">
        <f>'S 4'!B9</f>
        <v>Blažková Nikola</v>
      </c>
      <c r="C38" s="381">
        <f>'S 4'!C9</f>
        <v>2008</v>
      </c>
      <c r="D38" s="381" t="str">
        <f>'S 4'!D9</f>
        <v>RG Proactive Milevsko</v>
      </c>
      <c r="E38" s="381" t="str">
        <f>'S 4'!E9</f>
        <v>CZE</v>
      </c>
      <c r="F38" s="198" t="s">
        <v>1609</v>
      </c>
      <c r="G38" s="206">
        <v>0.6</v>
      </c>
      <c r="H38" s="207">
        <v>0</v>
      </c>
      <c r="I38" s="208">
        <f t="shared" si="12"/>
        <v>0.6</v>
      </c>
      <c r="J38" s="222">
        <v>1.7</v>
      </c>
      <c r="K38" s="223">
        <v>4</v>
      </c>
      <c r="L38" s="224">
        <v>3.2</v>
      </c>
      <c r="M38" s="225">
        <v>4.5</v>
      </c>
      <c r="N38" s="225">
        <v>5.2</v>
      </c>
      <c r="O38" s="226">
        <f t="shared" si="13"/>
        <v>4.25</v>
      </c>
      <c r="P38" s="230">
        <f t="shared" si="14"/>
        <v>4.0500000000000007</v>
      </c>
      <c r="Q38" s="224"/>
      <c r="R38" s="210">
        <f t="shared" si="15"/>
        <v>4.6500000000000004</v>
      </c>
      <c r="S38" s="20">
        <f t="shared" si="16"/>
        <v>9.3000000000000007</v>
      </c>
      <c r="T38" s="17" t="e">
        <f t="shared" si="23"/>
        <v>#NUM!</v>
      </c>
      <c r="U38" s="21" t="e">
        <f t="shared" si="24"/>
        <v>#NUM!</v>
      </c>
      <c r="W38" s="30" t="str">
        <f t="shared" si="17"/>
        <v>švih</v>
      </c>
      <c r="X38" s="26">
        <f t="shared" si="18"/>
        <v>0.6</v>
      </c>
      <c r="Y38" s="26">
        <f t="shared" si="19"/>
        <v>4.0500000000000007</v>
      </c>
      <c r="Z38" s="26">
        <f t="shared" si="20"/>
        <v>0</v>
      </c>
      <c r="AA38" s="26">
        <f t="shared" si="21"/>
        <v>4.6500000000000004</v>
      </c>
      <c r="AB38" s="26">
        <f t="shared" si="22"/>
        <v>9.3000000000000007</v>
      </c>
    </row>
    <row r="39" spans="1:28" ht="24.95" customHeight="1">
      <c r="A39" s="380">
        <f>'S 4'!A10</f>
        <v>5</v>
      </c>
      <c r="B39" s="381" t="str">
        <f>'S 4'!B10</f>
        <v>Koželuhová Karolína</v>
      </c>
      <c r="C39" s="381">
        <f>'S 4'!C10</f>
        <v>2008</v>
      </c>
      <c r="D39" s="381" t="str">
        <f>'S 4'!D10</f>
        <v>TJ Slavoj Plzeň</v>
      </c>
      <c r="E39" s="381" t="str">
        <f>'S 4'!E10</f>
        <v>CZE</v>
      </c>
      <c r="F39" s="198" t="s">
        <v>1609</v>
      </c>
      <c r="G39" s="206">
        <v>0.4</v>
      </c>
      <c r="H39" s="207">
        <v>0</v>
      </c>
      <c r="I39" s="208">
        <f t="shared" si="12"/>
        <v>0.4</v>
      </c>
      <c r="J39" s="222">
        <v>1.6</v>
      </c>
      <c r="K39" s="223">
        <v>2.8</v>
      </c>
      <c r="L39" s="224">
        <v>3.5</v>
      </c>
      <c r="M39" s="225">
        <v>4</v>
      </c>
      <c r="N39" s="225">
        <v>3.8</v>
      </c>
      <c r="O39" s="226">
        <f t="shared" si="13"/>
        <v>3.65</v>
      </c>
      <c r="P39" s="230">
        <f t="shared" si="14"/>
        <v>4.75</v>
      </c>
      <c r="Q39" s="224"/>
      <c r="R39" s="210">
        <f t="shared" si="15"/>
        <v>5.15</v>
      </c>
      <c r="S39" s="20">
        <f t="shared" si="16"/>
        <v>10.050000000000001</v>
      </c>
      <c r="T39" s="17" t="e">
        <f t="shared" si="23"/>
        <v>#NUM!</v>
      </c>
      <c r="U39" s="21" t="e">
        <f t="shared" si="24"/>
        <v>#NUM!</v>
      </c>
      <c r="W39" s="30" t="str">
        <f t="shared" si="17"/>
        <v>švih</v>
      </c>
      <c r="X39" s="26">
        <f t="shared" si="18"/>
        <v>0.4</v>
      </c>
      <c r="Y39" s="26">
        <f t="shared" si="19"/>
        <v>4.75</v>
      </c>
      <c r="Z39" s="26">
        <f t="shared" si="20"/>
        <v>0</v>
      </c>
      <c r="AA39" s="26">
        <f t="shared" si="21"/>
        <v>5.15</v>
      </c>
      <c r="AB39" s="26">
        <f t="shared" si="22"/>
        <v>10.050000000000001</v>
      </c>
    </row>
    <row r="40" spans="1:28" ht="24.95" customHeight="1">
      <c r="A40" s="380">
        <f>'S 4'!A11</f>
        <v>6</v>
      </c>
      <c r="B40" s="381" t="str">
        <f>'S 4'!B11</f>
        <v xml:space="preserve">Eliška Vojáčková </v>
      </c>
      <c r="C40" s="381">
        <f>'S 4'!C11</f>
        <v>2008</v>
      </c>
      <c r="D40" s="381" t="str">
        <f>'S 4'!D11</f>
        <v>SK GymŠarm Plzeň</v>
      </c>
      <c r="E40" s="381" t="str">
        <f>'S 4'!E11</f>
        <v>CZE</v>
      </c>
      <c r="F40" s="198" t="s">
        <v>1609</v>
      </c>
      <c r="G40" s="206">
        <v>1</v>
      </c>
      <c r="H40" s="207">
        <v>0.3</v>
      </c>
      <c r="I40" s="208">
        <f t="shared" si="12"/>
        <v>1.3</v>
      </c>
      <c r="J40" s="222">
        <v>1.9</v>
      </c>
      <c r="K40" s="223">
        <v>2.7</v>
      </c>
      <c r="L40" s="224">
        <v>3</v>
      </c>
      <c r="M40" s="225">
        <v>3.9</v>
      </c>
      <c r="N40" s="225">
        <v>4.0999999999999996</v>
      </c>
      <c r="O40" s="226">
        <f t="shared" si="13"/>
        <v>3.45</v>
      </c>
      <c r="P40" s="230">
        <f t="shared" si="14"/>
        <v>4.6499999999999995</v>
      </c>
      <c r="Q40" s="224"/>
      <c r="R40" s="210">
        <f t="shared" si="15"/>
        <v>5.9499999999999993</v>
      </c>
      <c r="S40" s="20">
        <f t="shared" si="16"/>
        <v>11.299999999999999</v>
      </c>
      <c r="T40" s="17" t="e">
        <f t="shared" si="23"/>
        <v>#NUM!</v>
      </c>
      <c r="U40" s="21" t="e">
        <f t="shared" si="24"/>
        <v>#NUM!</v>
      </c>
      <c r="W40" s="30" t="str">
        <f t="shared" si="17"/>
        <v>švih</v>
      </c>
      <c r="X40" s="26">
        <f t="shared" si="18"/>
        <v>1.3</v>
      </c>
      <c r="Y40" s="26">
        <f t="shared" si="19"/>
        <v>4.6499999999999995</v>
      </c>
      <c r="Z40" s="26">
        <f t="shared" si="20"/>
        <v>0</v>
      </c>
      <c r="AA40" s="26">
        <f t="shared" si="21"/>
        <v>5.9499999999999993</v>
      </c>
      <c r="AB40" s="26">
        <f t="shared" si="22"/>
        <v>11.299999999999999</v>
      </c>
    </row>
    <row r="41" spans="1:28" ht="24.95" customHeight="1">
      <c r="A41" s="380">
        <f>'S 4'!A12</f>
        <v>7</v>
      </c>
      <c r="B41" s="381" t="str">
        <f>'S 4'!B12</f>
        <v xml:space="preserve">Kolářová Laura </v>
      </c>
      <c r="C41" s="381">
        <f>'S 4'!C12</f>
        <v>2008</v>
      </c>
      <c r="D41" s="381" t="str">
        <f>'S 4'!D12</f>
        <v>SK Rapid Plzeň</v>
      </c>
      <c r="E41" s="381" t="str">
        <f>'S 4'!E12</f>
        <v>CZE</v>
      </c>
      <c r="F41" s="198" t="s">
        <v>1609</v>
      </c>
      <c r="G41" s="206">
        <v>0.4</v>
      </c>
      <c r="H41" s="207">
        <v>0</v>
      </c>
      <c r="I41" s="208">
        <f t="shared" si="12"/>
        <v>0.4</v>
      </c>
      <c r="J41" s="222">
        <v>2.6</v>
      </c>
      <c r="K41" s="223">
        <v>4</v>
      </c>
      <c r="L41" s="224">
        <v>3.3</v>
      </c>
      <c r="M41" s="225">
        <v>3.8</v>
      </c>
      <c r="N41" s="225">
        <v>4.5999999999999996</v>
      </c>
      <c r="O41" s="226">
        <f t="shared" si="13"/>
        <v>3.9</v>
      </c>
      <c r="P41" s="230">
        <f t="shared" si="14"/>
        <v>3.5000000000000004</v>
      </c>
      <c r="Q41" s="224"/>
      <c r="R41" s="210">
        <f t="shared" si="15"/>
        <v>3.9000000000000004</v>
      </c>
      <c r="S41" s="20">
        <f t="shared" si="16"/>
        <v>8.6000000000000014</v>
      </c>
      <c r="T41" s="17" t="e">
        <f t="shared" si="23"/>
        <v>#NUM!</v>
      </c>
      <c r="U41" s="21" t="e">
        <f t="shared" si="24"/>
        <v>#NUM!</v>
      </c>
      <c r="W41" s="30" t="str">
        <f t="shared" si="17"/>
        <v>švih</v>
      </c>
      <c r="X41" s="26">
        <f t="shared" si="18"/>
        <v>0.4</v>
      </c>
      <c r="Y41" s="26">
        <f t="shared" si="19"/>
        <v>3.5000000000000004</v>
      </c>
      <c r="Z41" s="26">
        <f t="shared" si="20"/>
        <v>0</v>
      </c>
      <c r="AA41" s="26">
        <f t="shared" si="21"/>
        <v>3.9000000000000004</v>
      </c>
      <c r="AB41" s="26">
        <f t="shared" si="22"/>
        <v>8.6000000000000014</v>
      </c>
    </row>
    <row r="42" spans="1:28" ht="24.95" customHeight="1">
      <c r="A42" s="380">
        <f>'S 4'!A13</f>
        <v>8</v>
      </c>
      <c r="B42" s="381" t="str">
        <f>'S 4'!B13</f>
        <v xml:space="preserve">Schokin Diana </v>
      </c>
      <c r="C42" s="381">
        <f>'S 4'!C13</f>
        <v>2008</v>
      </c>
      <c r="D42" s="381" t="str">
        <f>'S 4'!D13</f>
        <v>SVNA Hamburg</v>
      </c>
      <c r="E42" s="381" t="str">
        <f>'S 4'!E13</f>
        <v>DEU</v>
      </c>
      <c r="F42" s="198" t="s">
        <v>1609</v>
      </c>
      <c r="G42" s="206">
        <v>1.6</v>
      </c>
      <c r="H42" s="207">
        <v>0.3</v>
      </c>
      <c r="I42" s="208">
        <f t="shared" si="12"/>
        <v>1.9000000000000001</v>
      </c>
      <c r="J42" s="222">
        <v>1.5</v>
      </c>
      <c r="K42" s="223">
        <v>1.7</v>
      </c>
      <c r="L42" s="224">
        <v>2.9</v>
      </c>
      <c r="M42" s="225">
        <v>3.5</v>
      </c>
      <c r="N42" s="225">
        <v>2.5</v>
      </c>
      <c r="O42" s="226">
        <f t="shared" si="13"/>
        <v>2.7</v>
      </c>
      <c r="P42" s="230">
        <f t="shared" si="14"/>
        <v>5.8</v>
      </c>
      <c r="Q42" s="224"/>
      <c r="R42" s="210">
        <f t="shared" si="15"/>
        <v>7.7</v>
      </c>
      <c r="S42" s="20">
        <f t="shared" si="16"/>
        <v>16.5</v>
      </c>
      <c r="T42" s="17" t="e">
        <f t="shared" si="23"/>
        <v>#NUM!</v>
      </c>
      <c r="U42" s="21" t="e">
        <f t="shared" si="24"/>
        <v>#NUM!</v>
      </c>
      <c r="W42" s="30" t="str">
        <f t="shared" si="17"/>
        <v>švih</v>
      </c>
      <c r="X42" s="26">
        <f t="shared" si="18"/>
        <v>1.9000000000000001</v>
      </c>
      <c r="Y42" s="26">
        <f t="shared" si="19"/>
        <v>5.8</v>
      </c>
      <c r="Z42" s="26">
        <f t="shared" si="20"/>
        <v>0</v>
      </c>
      <c r="AA42" s="26">
        <f t="shared" si="21"/>
        <v>7.7</v>
      </c>
      <c r="AB42" s="26">
        <f t="shared" si="22"/>
        <v>16.5</v>
      </c>
    </row>
    <row r="43" spans="1:28" ht="24.95" customHeight="1">
      <c r="A43" s="380">
        <f>'S 4'!A14</f>
        <v>9</v>
      </c>
      <c r="B43" s="381" t="str">
        <f>'S 4'!B14</f>
        <v>Samková Eva</v>
      </c>
      <c r="C43" s="381">
        <f>'S 4'!C14</f>
        <v>2008</v>
      </c>
      <c r="D43" s="381" t="str">
        <f>'S 4'!D14</f>
        <v>TJ Slavoj Plzeň</v>
      </c>
      <c r="E43" s="381" t="str">
        <f>'S 4'!E14</f>
        <v>CZE</v>
      </c>
      <c r="F43" s="198" t="s">
        <v>1609</v>
      </c>
      <c r="G43" s="206">
        <v>0.6</v>
      </c>
      <c r="H43" s="207">
        <v>0</v>
      </c>
      <c r="I43" s="208">
        <f t="shared" si="12"/>
        <v>0.6</v>
      </c>
      <c r="J43" s="222">
        <v>2.2999999999999998</v>
      </c>
      <c r="K43" s="223">
        <v>4.0999999999999996</v>
      </c>
      <c r="L43" s="224">
        <v>3.2</v>
      </c>
      <c r="M43" s="225">
        <v>3.6</v>
      </c>
      <c r="N43" s="225">
        <v>3.1</v>
      </c>
      <c r="O43" s="226">
        <f t="shared" si="13"/>
        <v>3.4</v>
      </c>
      <c r="P43" s="230">
        <f t="shared" si="14"/>
        <v>4.3000000000000007</v>
      </c>
      <c r="Q43" s="224"/>
      <c r="R43" s="210">
        <f t="shared" si="15"/>
        <v>4.9000000000000004</v>
      </c>
      <c r="S43" s="20">
        <f t="shared" si="16"/>
        <v>11.1</v>
      </c>
      <c r="T43" s="17" t="e">
        <f t="shared" si="23"/>
        <v>#NUM!</v>
      </c>
      <c r="U43" s="21" t="e">
        <f t="shared" si="24"/>
        <v>#NUM!</v>
      </c>
      <c r="W43" s="30" t="str">
        <f t="shared" si="17"/>
        <v>švih</v>
      </c>
      <c r="X43" s="26">
        <f t="shared" si="18"/>
        <v>0.6</v>
      </c>
      <c r="Y43" s="26">
        <f t="shared" si="19"/>
        <v>4.3000000000000007</v>
      </c>
      <c r="Z43" s="26">
        <f t="shared" si="20"/>
        <v>0</v>
      </c>
      <c r="AA43" s="26">
        <f t="shared" si="21"/>
        <v>4.9000000000000004</v>
      </c>
      <c r="AB43" s="26">
        <f t="shared" si="22"/>
        <v>11.1</v>
      </c>
    </row>
    <row r="44" spans="1:28" ht="24.95" customHeight="1">
      <c r="A44" s="380">
        <f>'S 4'!A15</f>
        <v>11</v>
      </c>
      <c r="B44" s="381" t="str">
        <f>'S 4'!B15</f>
        <v>Hýbnerová Barbora</v>
      </c>
      <c r="C44" s="381">
        <f>'S 4'!C15</f>
        <v>2008</v>
      </c>
      <c r="D44" s="381" t="str">
        <f>'S 4'!D15</f>
        <v>TJ Slavoj Plzeň</v>
      </c>
      <c r="E44" s="381" t="str">
        <f>'S 4'!E15</f>
        <v>CZE</v>
      </c>
      <c r="F44" s="198" t="s">
        <v>1609</v>
      </c>
      <c r="G44" s="206">
        <v>0.7</v>
      </c>
      <c r="H44" s="207">
        <v>0</v>
      </c>
      <c r="I44" s="208">
        <f t="shared" si="12"/>
        <v>0.7</v>
      </c>
      <c r="J44" s="222">
        <v>2.2999999999999998</v>
      </c>
      <c r="K44" s="223">
        <v>2.9</v>
      </c>
      <c r="L44" s="224">
        <v>3.5</v>
      </c>
      <c r="M44" s="225">
        <v>4.2</v>
      </c>
      <c r="N44" s="225">
        <v>4</v>
      </c>
      <c r="O44" s="226">
        <f t="shared" si="13"/>
        <v>3.75</v>
      </c>
      <c r="P44" s="230">
        <f t="shared" si="14"/>
        <v>3.95</v>
      </c>
      <c r="Q44" s="224"/>
      <c r="R44" s="210">
        <f t="shared" si="15"/>
        <v>4.6500000000000004</v>
      </c>
      <c r="S44" s="20">
        <f t="shared" ref="S44:S57" si="25">R18+R44</f>
        <v>9.65</v>
      </c>
      <c r="T44" s="17" t="e">
        <f t="shared" si="23"/>
        <v>#NUM!</v>
      </c>
      <c r="U44" s="21" t="e">
        <f t="shared" si="24"/>
        <v>#NUM!</v>
      </c>
      <c r="W44" s="30" t="str">
        <f t="shared" si="17"/>
        <v>švih</v>
      </c>
      <c r="X44" s="26">
        <f t="shared" si="18"/>
        <v>0.7</v>
      </c>
      <c r="Y44" s="26">
        <f t="shared" si="19"/>
        <v>3.95</v>
      </c>
      <c r="Z44" s="26">
        <f t="shared" si="20"/>
        <v>0</v>
      </c>
      <c r="AA44" s="26">
        <f t="shared" si="21"/>
        <v>4.6500000000000004</v>
      </c>
      <c r="AB44" s="26">
        <f t="shared" si="22"/>
        <v>9.65</v>
      </c>
    </row>
    <row r="45" spans="1:28" ht="24.95" customHeight="1">
      <c r="A45" s="380">
        <f>'S 4'!A16</f>
        <v>12</v>
      </c>
      <c r="B45" s="381" t="str">
        <f>'S 4'!B16</f>
        <v>Vilčková Barbora</v>
      </c>
      <c r="C45" s="381">
        <f>'S 4'!C16</f>
        <v>2008</v>
      </c>
      <c r="D45" s="381" t="str">
        <f>'S 4'!D16</f>
        <v>RGC Karlovy Vary</v>
      </c>
      <c r="E45" s="381" t="str">
        <f>'S 4'!E16</f>
        <v>CZE</v>
      </c>
      <c r="F45" s="198" t="s">
        <v>1609</v>
      </c>
      <c r="G45" s="206">
        <v>0.7</v>
      </c>
      <c r="H45" s="207">
        <v>0.4</v>
      </c>
      <c r="I45" s="208">
        <f t="shared" si="12"/>
        <v>1.1000000000000001</v>
      </c>
      <c r="J45" s="222">
        <v>1.9</v>
      </c>
      <c r="K45" s="223">
        <v>2.5</v>
      </c>
      <c r="L45" s="224">
        <v>3.1</v>
      </c>
      <c r="M45" s="225">
        <v>3.7</v>
      </c>
      <c r="N45" s="225">
        <v>4.0999999999999996</v>
      </c>
      <c r="O45" s="226">
        <f t="shared" si="13"/>
        <v>3.4</v>
      </c>
      <c r="P45" s="230">
        <f t="shared" si="14"/>
        <v>4.6999999999999993</v>
      </c>
      <c r="Q45" s="224"/>
      <c r="R45" s="210">
        <f t="shared" si="15"/>
        <v>5.7999999999999989</v>
      </c>
      <c r="S45" s="20">
        <f t="shared" si="25"/>
        <v>10.849999999999998</v>
      </c>
      <c r="T45" s="17" t="e">
        <f t="shared" si="23"/>
        <v>#NUM!</v>
      </c>
      <c r="U45" s="21" t="e">
        <f t="shared" si="24"/>
        <v>#NUM!</v>
      </c>
      <c r="W45" s="30" t="str">
        <f t="shared" si="17"/>
        <v>švih</v>
      </c>
      <c r="X45" s="26">
        <f t="shared" si="18"/>
        <v>1.1000000000000001</v>
      </c>
      <c r="Y45" s="26">
        <f t="shared" si="19"/>
        <v>4.6999999999999993</v>
      </c>
      <c r="Z45" s="26">
        <f t="shared" si="20"/>
        <v>0</v>
      </c>
      <c r="AA45" s="26">
        <f t="shared" si="21"/>
        <v>5.7999999999999989</v>
      </c>
      <c r="AB45" s="26">
        <f t="shared" si="22"/>
        <v>10.849999999999998</v>
      </c>
    </row>
    <row r="46" spans="1:28" ht="24.95" customHeight="1">
      <c r="A46" s="380">
        <f>'S 4'!A17</f>
        <v>13</v>
      </c>
      <c r="B46" s="381" t="str">
        <f>'S 4'!B17</f>
        <v xml:space="preserve">Pelnářová Nela </v>
      </c>
      <c r="C46" s="381">
        <f>'S 4'!C17</f>
        <v>2008</v>
      </c>
      <c r="D46" s="381" t="str">
        <f>'S 4'!D17</f>
        <v>SK Rapid Plzeň</v>
      </c>
      <c r="E46" s="381" t="str">
        <f>'S 4'!E17</f>
        <v>CZE</v>
      </c>
      <c r="F46" s="198" t="s">
        <v>1609</v>
      </c>
      <c r="G46" s="206">
        <v>0.7</v>
      </c>
      <c r="H46" s="207">
        <v>0</v>
      </c>
      <c r="I46" s="208">
        <f t="shared" si="12"/>
        <v>0.7</v>
      </c>
      <c r="J46" s="222">
        <v>2.1</v>
      </c>
      <c r="K46" s="223">
        <v>2.5</v>
      </c>
      <c r="L46" s="224">
        <v>3.7</v>
      </c>
      <c r="M46" s="225">
        <v>4.5999999999999996</v>
      </c>
      <c r="N46" s="225">
        <v>4.3</v>
      </c>
      <c r="O46" s="226">
        <f t="shared" si="13"/>
        <v>4</v>
      </c>
      <c r="P46" s="230">
        <f t="shared" si="14"/>
        <v>3.9000000000000004</v>
      </c>
      <c r="Q46" s="224"/>
      <c r="R46" s="210">
        <f t="shared" si="15"/>
        <v>4.6000000000000005</v>
      </c>
      <c r="S46" s="20">
        <f t="shared" si="25"/>
        <v>9.4500000000000011</v>
      </c>
      <c r="T46" s="17" t="e">
        <f t="shared" si="23"/>
        <v>#NUM!</v>
      </c>
      <c r="U46" s="21" t="e">
        <f t="shared" si="24"/>
        <v>#NUM!</v>
      </c>
      <c r="W46" s="30" t="str">
        <f t="shared" si="17"/>
        <v>švih</v>
      </c>
      <c r="X46" s="26">
        <f t="shared" si="18"/>
        <v>0.7</v>
      </c>
      <c r="Y46" s="26">
        <f t="shared" si="19"/>
        <v>3.9000000000000004</v>
      </c>
      <c r="Z46" s="26">
        <f t="shared" si="20"/>
        <v>0</v>
      </c>
      <c r="AA46" s="26">
        <f t="shared" si="21"/>
        <v>4.6000000000000005</v>
      </c>
      <c r="AB46" s="26">
        <f t="shared" si="22"/>
        <v>9.4500000000000011</v>
      </c>
    </row>
    <row r="47" spans="1:28" ht="24.95" customHeight="1">
      <c r="A47" s="380">
        <f>'S 4'!A18</f>
        <v>14</v>
      </c>
      <c r="B47" s="381" t="str">
        <f>'S 4'!B18</f>
        <v>Šimáková Aneta</v>
      </c>
      <c r="C47" s="381">
        <f>'S 4'!C18</f>
        <v>2008</v>
      </c>
      <c r="D47" s="381" t="str">
        <f>'S 4'!D18</f>
        <v>RG Proactive Milevsko</v>
      </c>
      <c r="E47" s="381" t="str">
        <f>'S 4'!E18</f>
        <v>CZE</v>
      </c>
      <c r="F47" s="198" t="s">
        <v>1609</v>
      </c>
      <c r="G47" s="206">
        <v>1.7</v>
      </c>
      <c r="H47" s="207">
        <v>0.4</v>
      </c>
      <c r="I47" s="208">
        <f t="shared" si="12"/>
        <v>2.1</v>
      </c>
      <c r="J47" s="222">
        <v>1.4</v>
      </c>
      <c r="K47" s="223">
        <v>2</v>
      </c>
      <c r="L47" s="224">
        <v>2.8</v>
      </c>
      <c r="M47" s="225">
        <v>2.5</v>
      </c>
      <c r="N47" s="225">
        <v>2.4</v>
      </c>
      <c r="O47" s="226">
        <f t="shared" si="13"/>
        <v>2.4500000000000002</v>
      </c>
      <c r="P47" s="230">
        <f t="shared" si="14"/>
        <v>6.1499999999999995</v>
      </c>
      <c r="Q47" s="224"/>
      <c r="R47" s="210">
        <f t="shared" si="15"/>
        <v>8.25</v>
      </c>
      <c r="S47" s="20">
        <f t="shared" si="25"/>
        <v>16.55</v>
      </c>
      <c r="T47" s="17" t="e">
        <f t="shared" si="23"/>
        <v>#NUM!</v>
      </c>
      <c r="U47" s="21" t="e">
        <f t="shared" si="24"/>
        <v>#NUM!</v>
      </c>
      <c r="W47" s="30" t="str">
        <f t="shared" si="17"/>
        <v>švih</v>
      </c>
      <c r="X47" s="26">
        <f t="shared" si="18"/>
        <v>2.1</v>
      </c>
      <c r="Y47" s="26">
        <f t="shared" si="19"/>
        <v>6.1499999999999995</v>
      </c>
      <c r="Z47" s="26">
        <f t="shared" si="20"/>
        <v>0</v>
      </c>
      <c r="AA47" s="26">
        <f t="shared" si="21"/>
        <v>8.25</v>
      </c>
      <c r="AB47" s="26">
        <f t="shared" si="22"/>
        <v>16.55</v>
      </c>
    </row>
    <row r="48" spans="1:28" ht="24.95" customHeight="1">
      <c r="A48" s="380">
        <f>'S 4'!A19</f>
        <v>15</v>
      </c>
      <c r="B48" s="381" t="str">
        <f>'S 4'!B19</f>
        <v xml:space="preserve">Borovičková Michaela  </v>
      </c>
      <c r="C48" s="381">
        <f>'S 4'!C19</f>
        <v>2008</v>
      </c>
      <c r="D48" s="381" t="str">
        <f>'S 4'!D19</f>
        <v>TOPGYM Karlovy Vary</v>
      </c>
      <c r="E48" s="381" t="str">
        <f>'S 4'!E19</f>
        <v>CZE</v>
      </c>
      <c r="F48" s="198" t="s">
        <v>1609</v>
      </c>
      <c r="G48" s="206">
        <v>0.3</v>
      </c>
      <c r="H48" s="207">
        <v>0</v>
      </c>
      <c r="I48" s="208">
        <f t="shared" si="12"/>
        <v>0.3</v>
      </c>
      <c r="J48" s="222">
        <v>2.1</v>
      </c>
      <c r="K48" s="223">
        <v>3.9</v>
      </c>
      <c r="L48" s="224">
        <v>4.2</v>
      </c>
      <c r="M48" s="225">
        <v>4.8</v>
      </c>
      <c r="N48" s="225">
        <v>5.4</v>
      </c>
      <c r="O48" s="226">
        <f t="shared" si="13"/>
        <v>4.5</v>
      </c>
      <c r="P48" s="230">
        <f t="shared" si="14"/>
        <v>3.4000000000000004</v>
      </c>
      <c r="Q48" s="224"/>
      <c r="R48" s="210">
        <f t="shared" si="15"/>
        <v>3.7</v>
      </c>
      <c r="S48" s="20">
        <f t="shared" si="25"/>
        <v>7.0500000000000007</v>
      </c>
      <c r="T48" s="17" t="e">
        <f t="shared" si="23"/>
        <v>#NUM!</v>
      </c>
      <c r="U48" s="21" t="e">
        <f t="shared" si="24"/>
        <v>#NUM!</v>
      </c>
      <c r="W48" s="30" t="str">
        <f t="shared" si="17"/>
        <v>švih</v>
      </c>
      <c r="X48" s="26">
        <f t="shared" si="18"/>
        <v>0.3</v>
      </c>
      <c r="Y48" s="26">
        <f t="shared" si="19"/>
        <v>3.4000000000000004</v>
      </c>
      <c r="Z48" s="26">
        <f t="shared" si="20"/>
        <v>0</v>
      </c>
      <c r="AA48" s="26">
        <f t="shared" si="21"/>
        <v>3.7</v>
      </c>
      <c r="AB48" s="26">
        <f t="shared" si="22"/>
        <v>7.0500000000000007</v>
      </c>
    </row>
    <row r="49" spans="1:28" ht="24.95" customHeight="1">
      <c r="A49" s="380">
        <f>'S 4'!A20</f>
        <v>16</v>
      </c>
      <c r="B49" s="381" t="str">
        <f>'S 4'!B20</f>
        <v xml:space="preserve">Helena Kössner </v>
      </c>
      <c r="C49" s="381">
        <f>'S 4'!C20</f>
        <v>2008</v>
      </c>
      <c r="D49" s="381" t="str">
        <f>'S 4'!D20</f>
        <v>Sportunion Rauris</v>
      </c>
      <c r="E49" s="381" t="str">
        <f>'S 4'!E20</f>
        <v>AUT</v>
      </c>
      <c r="F49" s="198" t="s">
        <v>1609</v>
      </c>
      <c r="G49" s="206">
        <v>1</v>
      </c>
      <c r="H49" s="207">
        <v>0</v>
      </c>
      <c r="I49" s="208">
        <f t="shared" si="12"/>
        <v>1</v>
      </c>
      <c r="J49" s="222">
        <v>1.7</v>
      </c>
      <c r="K49" s="223">
        <v>3.7</v>
      </c>
      <c r="L49" s="224">
        <v>3.2</v>
      </c>
      <c r="M49" s="225">
        <v>4.0999999999999996</v>
      </c>
      <c r="N49" s="225">
        <v>4.8</v>
      </c>
      <c r="O49" s="226">
        <f t="shared" si="13"/>
        <v>3.9</v>
      </c>
      <c r="P49" s="230">
        <f t="shared" si="14"/>
        <v>4.4000000000000004</v>
      </c>
      <c r="Q49" s="224"/>
      <c r="R49" s="210">
        <f t="shared" si="15"/>
        <v>5.4</v>
      </c>
      <c r="S49" s="20">
        <f t="shared" si="25"/>
        <v>8.4499999999999993</v>
      </c>
      <c r="T49" s="17" t="e">
        <f t="shared" si="23"/>
        <v>#NUM!</v>
      </c>
      <c r="U49" s="21" t="e">
        <f t="shared" si="24"/>
        <v>#NUM!</v>
      </c>
      <c r="W49" s="30" t="str">
        <f t="shared" si="17"/>
        <v>švih</v>
      </c>
      <c r="X49" s="26">
        <f t="shared" si="18"/>
        <v>1</v>
      </c>
      <c r="Y49" s="26">
        <f t="shared" si="19"/>
        <v>4.4000000000000004</v>
      </c>
      <c r="Z49" s="26">
        <f t="shared" si="20"/>
        <v>0</v>
      </c>
      <c r="AA49" s="26">
        <f t="shared" si="21"/>
        <v>5.4</v>
      </c>
      <c r="AB49" s="26">
        <f t="shared" si="22"/>
        <v>8.4499999999999993</v>
      </c>
    </row>
    <row r="50" spans="1:28" ht="24.95" customHeight="1">
      <c r="A50" s="380">
        <f>'S 4'!A21</f>
        <v>17</v>
      </c>
      <c r="B50" s="381" t="str">
        <f>'S 4'!B21</f>
        <v>Hudková Nikola</v>
      </c>
      <c r="C50" s="381">
        <f>'S 4'!C21</f>
        <v>2008</v>
      </c>
      <c r="D50" s="381" t="str">
        <f>'S 4'!D21</f>
        <v>TJ Slavoj Plzeň</v>
      </c>
      <c r="E50" s="381" t="str">
        <f>'S 4'!E21</f>
        <v>CZE</v>
      </c>
      <c r="F50" s="198" t="s">
        <v>1609</v>
      </c>
      <c r="G50" s="206">
        <v>0.4</v>
      </c>
      <c r="H50" s="207">
        <v>0</v>
      </c>
      <c r="I50" s="208">
        <f t="shared" si="12"/>
        <v>0.4</v>
      </c>
      <c r="J50" s="222">
        <v>2.2000000000000002</v>
      </c>
      <c r="K50" s="223">
        <v>3.8</v>
      </c>
      <c r="L50" s="224">
        <v>3.7</v>
      </c>
      <c r="M50" s="225">
        <v>4.2</v>
      </c>
      <c r="N50" s="225">
        <v>4.0999999999999996</v>
      </c>
      <c r="O50" s="226">
        <f t="shared" si="13"/>
        <v>3.95</v>
      </c>
      <c r="P50" s="230">
        <f t="shared" si="14"/>
        <v>3.8499999999999996</v>
      </c>
      <c r="Q50" s="224"/>
      <c r="R50" s="210">
        <f t="shared" si="15"/>
        <v>4.25</v>
      </c>
      <c r="S50" s="20">
        <f t="shared" si="25"/>
        <v>9.2000000000000011</v>
      </c>
      <c r="T50" s="17" t="e">
        <f t="shared" si="23"/>
        <v>#NUM!</v>
      </c>
      <c r="U50" s="21" t="e">
        <f t="shared" si="24"/>
        <v>#NUM!</v>
      </c>
      <c r="W50" s="30" t="str">
        <f t="shared" si="17"/>
        <v>švih</v>
      </c>
      <c r="X50" s="26">
        <f t="shared" si="18"/>
        <v>0.4</v>
      </c>
      <c r="Y50" s="26">
        <f t="shared" si="19"/>
        <v>3.8499999999999996</v>
      </c>
      <c r="Z50" s="26">
        <f t="shared" si="20"/>
        <v>0</v>
      </c>
      <c r="AA50" s="26">
        <f t="shared" si="21"/>
        <v>4.25</v>
      </c>
      <c r="AB50" s="26">
        <f t="shared" si="22"/>
        <v>9.2000000000000011</v>
      </c>
    </row>
    <row r="51" spans="1:28" ht="24.95" customHeight="1">
      <c r="A51" s="380">
        <f>'S 4'!A22</f>
        <v>18</v>
      </c>
      <c r="B51" s="381" t="str">
        <f>'S 4'!B22</f>
        <v xml:space="preserve">Braun Alisa </v>
      </c>
      <c r="C51" s="381">
        <f>'S 4'!C22</f>
        <v>2008</v>
      </c>
      <c r="D51" s="381" t="str">
        <f>'S 4'!D22</f>
        <v>SVNA Hamburg</v>
      </c>
      <c r="E51" s="381" t="str">
        <f>'S 4'!E22</f>
        <v>DEU</v>
      </c>
      <c r="F51" s="198" t="s">
        <v>1609</v>
      </c>
      <c r="G51" s="206">
        <v>1.6</v>
      </c>
      <c r="H51" s="207">
        <v>0.3</v>
      </c>
      <c r="I51" s="208">
        <f t="shared" si="12"/>
        <v>1.9000000000000001</v>
      </c>
      <c r="J51" s="222">
        <v>1.9</v>
      </c>
      <c r="K51" s="223">
        <v>1.5</v>
      </c>
      <c r="L51" s="224">
        <v>2.7</v>
      </c>
      <c r="M51" s="225">
        <v>3.1</v>
      </c>
      <c r="N51" s="225">
        <v>2.2999999999999998</v>
      </c>
      <c r="O51" s="226">
        <f t="shared" si="13"/>
        <v>2.5</v>
      </c>
      <c r="P51" s="230">
        <f t="shared" si="14"/>
        <v>5.6</v>
      </c>
      <c r="Q51" s="224"/>
      <c r="R51" s="210">
        <f t="shared" si="15"/>
        <v>7.5</v>
      </c>
      <c r="S51" s="20">
        <f t="shared" si="25"/>
        <v>16.600000000000001</v>
      </c>
      <c r="T51" s="17" t="e">
        <f t="shared" si="23"/>
        <v>#NUM!</v>
      </c>
      <c r="U51" s="21" t="e">
        <f t="shared" si="24"/>
        <v>#NUM!</v>
      </c>
      <c r="W51" s="30" t="str">
        <f t="shared" si="17"/>
        <v>švih</v>
      </c>
      <c r="X51" s="26">
        <f t="shared" si="18"/>
        <v>1.9000000000000001</v>
      </c>
      <c r="Y51" s="26">
        <f t="shared" si="19"/>
        <v>5.6</v>
      </c>
      <c r="Z51" s="26">
        <f t="shared" si="20"/>
        <v>0</v>
      </c>
      <c r="AA51" s="26">
        <f t="shared" si="21"/>
        <v>7.5</v>
      </c>
      <c r="AB51" s="26">
        <f t="shared" si="22"/>
        <v>16.600000000000001</v>
      </c>
    </row>
    <row r="52" spans="1:28" ht="24.95" customHeight="1">
      <c r="A52" s="380">
        <f>'S 4'!A23</f>
        <v>19</v>
      </c>
      <c r="B52" s="381" t="str">
        <f>'S 4'!B23</f>
        <v>Králová Karin</v>
      </c>
      <c r="C52" s="381">
        <f>'S 4'!C23</f>
        <v>2008</v>
      </c>
      <c r="D52" s="381" t="str">
        <f>'S 4'!D23</f>
        <v>RG Proactive Milevsko</v>
      </c>
      <c r="E52" s="381" t="str">
        <f>'S 4'!E23</f>
        <v>CZE</v>
      </c>
      <c r="F52" s="198" t="s">
        <v>1609</v>
      </c>
      <c r="G52" s="206">
        <v>1.5</v>
      </c>
      <c r="H52" s="207">
        <v>0</v>
      </c>
      <c r="I52" s="208">
        <f t="shared" si="12"/>
        <v>1.5</v>
      </c>
      <c r="J52" s="222">
        <v>1.5</v>
      </c>
      <c r="K52" s="223">
        <v>2.5</v>
      </c>
      <c r="L52" s="224">
        <v>3</v>
      </c>
      <c r="M52" s="225">
        <v>3.4</v>
      </c>
      <c r="N52" s="225">
        <v>2.9</v>
      </c>
      <c r="O52" s="226">
        <f t="shared" si="13"/>
        <v>2.95</v>
      </c>
      <c r="P52" s="230">
        <f t="shared" si="14"/>
        <v>5.55</v>
      </c>
      <c r="Q52" s="224"/>
      <c r="R52" s="210">
        <f t="shared" si="15"/>
        <v>7.05</v>
      </c>
      <c r="S52" s="20">
        <f t="shared" si="25"/>
        <v>14.45</v>
      </c>
      <c r="T52" s="17" t="e">
        <f t="shared" si="23"/>
        <v>#NUM!</v>
      </c>
      <c r="U52" s="21" t="e">
        <f t="shared" si="24"/>
        <v>#NUM!</v>
      </c>
      <c r="W52" s="30" t="str">
        <f t="shared" si="17"/>
        <v>švih</v>
      </c>
      <c r="X52" s="26">
        <f t="shared" si="18"/>
        <v>1.5</v>
      </c>
      <c r="Y52" s="26">
        <f t="shared" si="19"/>
        <v>5.55</v>
      </c>
      <c r="Z52" s="26">
        <f t="shared" si="20"/>
        <v>0</v>
      </c>
      <c r="AA52" s="26">
        <f t="shared" si="21"/>
        <v>7.05</v>
      </c>
      <c r="AB52" s="26">
        <f t="shared" si="22"/>
        <v>14.45</v>
      </c>
    </row>
    <row r="53" spans="1:28" ht="24.95" customHeight="1">
      <c r="A53" s="380">
        <f>'S 4'!A24</f>
        <v>20</v>
      </c>
      <c r="B53" s="381" t="str">
        <f>'S 4'!B24</f>
        <v>Chaloupková Adéla</v>
      </c>
      <c r="C53" s="381">
        <f>'S 4'!C24</f>
        <v>2008</v>
      </c>
      <c r="D53" s="381" t="str">
        <f>'S 4'!D24</f>
        <v>TJ Slavoj Plzeň</v>
      </c>
      <c r="E53" s="381" t="str">
        <f>'S 4'!E24</f>
        <v>CZE</v>
      </c>
      <c r="F53" s="198" t="s">
        <v>1609</v>
      </c>
      <c r="G53" s="206">
        <v>1.4</v>
      </c>
      <c r="H53" s="207">
        <v>0</v>
      </c>
      <c r="I53" s="208">
        <f t="shared" si="12"/>
        <v>1.4</v>
      </c>
      <c r="J53" s="222">
        <v>1.5</v>
      </c>
      <c r="K53" s="223">
        <v>2.2999999999999998</v>
      </c>
      <c r="L53" s="224">
        <v>2.5</v>
      </c>
      <c r="M53" s="225">
        <v>3.8</v>
      </c>
      <c r="N53" s="225">
        <v>2.6</v>
      </c>
      <c r="O53" s="226">
        <f t="shared" si="13"/>
        <v>2.5499999999999998</v>
      </c>
      <c r="P53" s="230">
        <f t="shared" si="14"/>
        <v>5.95</v>
      </c>
      <c r="Q53" s="224"/>
      <c r="R53" s="210">
        <f t="shared" si="15"/>
        <v>7.35</v>
      </c>
      <c r="S53" s="20">
        <f t="shared" si="25"/>
        <v>15.049999999999999</v>
      </c>
      <c r="T53" s="17" t="e">
        <f t="shared" si="23"/>
        <v>#NUM!</v>
      </c>
      <c r="U53" s="21" t="e">
        <f t="shared" si="24"/>
        <v>#NUM!</v>
      </c>
      <c r="W53" s="30" t="str">
        <f t="shared" si="17"/>
        <v>švih</v>
      </c>
      <c r="X53" s="26">
        <f t="shared" si="18"/>
        <v>1.4</v>
      </c>
      <c r="Y53" s="26">
        <f t="shared" si="19"/>
        <v>5.95</v>
      </c>
      <c r="Z53" s="26">
        <f t="shared" si="20"/>
        <v>0</v>
      </c>
      <c r="AA53" s="26">
        <f t="shared" si="21"/>
        <v>7.35</v>
      </c>
      <c r="AB53" s="26">
        <f t="shared" si="22"/>
        <v>15.049999999999999</v>
      </c>
    </row>
    <row r="54" spans="1:28" ht="24.95" customHeight="1">
      <c r="A54" s="380">
        <f>'S 4'!A25</f>
        <v>21</v>
      </c>
      <c r="B54" s="381" t="str">
        <f>'S 4'!B25</f>
        <v xml:space="preserve">Krásná Gabriela </v>
      </c>
      <c r="C54" s="381">
        <f>'S 4'!C25</f>
        <v>2008</v>
      </c>
      <c r="D54" s="381" t="str">
        <f>'S 4'!D25</f>
        <v>SK Rapid Plzeň</v>
      </c>
      <c r="E54" s="381" t="str">
        <f>'S 4'!E25</f>
        <v>CZE</v>
      </c>
      <c r="F54" s="198" t="s">
        <v>1609</v>
      </c>
      <c r="G54" s="206">
        <v>0.3</v>
      </c>
      <c r="H54" s="207">
        <v>0</v>
      </c>
      <c r="I54" s="208">
        <f t="shared" si="12"/>
        <v>0.3</v>
      </c>
      <c r="J54" s="222">
        <v>2.2000000000000002</v>
      </c>
      <c r="K54" s="223">
        <v>3</v>
      </c>
      <c r="L54" s="224">
        <v>3.2</v>
      </c>
      <c r="M54" s="225">
        <v>4.8</v>
      </c>
      <c r="N54" s="225">
        <v>3.6</v>
      </c>
      <c r="O54" s="226">
        <f t="shared" si="13"/>
        <v>3.4</v>
      </c>
      <c r="P54" s="230">
        <f t="shared" si="14"/>
        <v>4.4000000000000004</v>
      </c>
      <c r="Q54" s="224"/>
      <c r="R54" s="210">
        <f t="shared" si="15"/>
        <v>4.7</v>
      </c>
      <c r="S54" s="20">
        <f t="shared" si="25"/>
        <v>8.65</v>
      </c>
      <c r="T54" s="17" t="e">
        <f t="shared" si="23"/>
        <v>#NUM!</v>
      </c>
      <c r="U54" s="21" t="e">
        <f t="shared" si="24"/>
        <v>#NUM!</v>
      </c>
      <c r="W54" s="30" t="str">
        <f t="shared" si="17"/>
        <v>švih</v>
      </c>
      <c r="X54" s="26">
        <f t="shared" si="18"/>
        <v>0.3</v>
      </c>
      <c r="Y54" s="26">
        <f t="shared" si="19"/>
        <v>4.4000000000000004</v>
      </c>
      <c r="Z54" s="26">
        <f t="shared" si="20"/>
        <v>0</v>
      </c>
      <c r="AA54" s="26">
        <f t="shared" si="21"/>
        <v>4.7</v>
      </c>
      <c r="AB54" s="26">
        <f t="shared" si="22"/>
        <v>8.65</v>
      </c>
    </row>
    <row r="55" spans="1:28" ht="24.95" customHeight="1">
      <c r="A55" s="380">
        <f>'S 4'!A26</f>
        <v>22</v>
      </c>
      <c r="B55" s="381" t="str">
        <f>'S 4'!B26</f>
        <v xml:space="preserve">Kolm Angelina </v>
      </c>
      <c r="C55" s="381">
        <f>'S 4'!C26</f>
        <v>2008</v>
      </c>
      <c r="D55" s="381" t="str">
        <f>'S 4'!D26</f>
        <v>SVNA Hamburg</v>
      </c>
      <c r="E55" s="381" t="str">
        <f>'S 4'!E26</f>
        <v>DEU</v>
      </c>
      <c r="F55" s="198" t="s">
        <v>1611</v>
      </c>
      <c r="G55" s="206">
        <v>1.9</v>
      </c>
      <c r="H55" s="207">
        <v>0.3</v>
      </c>
      <c r="I55" s="208">
        <f t="shared" si="12"/>
        <v>2.1999999999999997</v>
      </c>
      <c r="J55" s="222">
        <v>1.6</v>
      </c>
      <c r="K55" s="223">
        <v>2.5</v>
      </c>
      <c r="L55" s="224">
        <v>2.5</v>
      </c>
      <c r="M55" s="225">
        <v>3</v>
      </c>
      <c r="N55" s="225">
        <v>2.9</v>
      </c>
      <c r="O55" s="226">
        <f t="shared" si="13"/>
        <v>2.7</v>
      </c>
      <c r="P55" s="230">
        <f t="shared" si="14"/>
        <v>5.7</v>
      </c>
      <c r="Q55" s="224"/>
      <c r="R55" s="210">
        <f t="shared" si="15"/>
        <v>7.9</v>
      </c>
      <c r="S55" s="20">
        <f t="shared" si="25"/>
        <v>18.05</v>
      </c>
      <c r="T55" s="17" t="e">
        <f t="shared" si="23"/>
        <v>#NUM!</v>
      </c>
      <c r="U55" s="21" t="e">
        <f t="shared" si="24"/>
        <v>#NUM!</v>
      </c>
      <c r="W55" s="30" t="str">
        <f t="shared" si="17"/>
        <v>míč</v>
      </c>
      <c r="X55" s="26">
        <f t="shared" si="18"/>
        <v>2.1999999999999997</v>
      </c>
      <c r="Y55" s="26">
        <f t="shared" si="19"/>
        <v>5.7</v>
      </c>
      <c r="Z55" s="26">
        <f t="shared" si="20"/>
        <v>0</v>
      </c>
      <c r="AA55" s="26">
        <f t="shared" si="21"/>
        <v>7.9</v>
      </c>
      <c r="AB55" s="26">
        <f t="shared" si="22"/>
        <v>18.05</v>
      </c>
    </row>
    <row r="56" spans="1:28" ht="24.95" customHeight="1">
      <c r="A56" s="380">
        <f>'S 4'!A27</f>
        <v>23</v>
      </c>
      <c r="B56" s="381" t="str">
        <f>'S 4'!B27</f>
        <v>Brožková Lucie</v>
      </c>
      <c r="C56" s="381">
        <f>'S 4'!C27</f>
        <v>2008</v>
      </c>
      <c r="D56" s="381" t="str">
        <f>'S 4'!D27</f>
        <v>TJ Slavoj Plzeň</v>
      </c>
      <c r="E56" s="381" t="str">
        <f>'S 4'!E27</f>
        <v>CZE</v>
      </c>
      <c r="F56" s="198" t="s">
        <v>1609</v>
      </c>
      <c r="G56" s="206">
        <v>0.7</v>
      </c>
      <c r="H56" s="207">
        <v>0</v>
      </c>
      <c r="I56" s="208">
        <f t="shared" si="12"/>
        <v>0.7</v>
      </c>
      <c r="J56" s="222">
        <v>1.7</v>
      </c>
      <c r="K56" s="223">
        <v>2.2999999999999998</v>
      </c>
      <c r="L56" s="224">
        <v>2.9</v>
      </c>
      <c r="M56" s="225">
        <v>4.0999999999999996</v>
      </c>
      <c r="N56" s="225">
        <v>3.2</v>
      </c>
      <c r="O56" s="226">
        <f t="shared" si="13"/>
        <v>3.05</v>
      </c>
      <c r="P56" s="230">
        <f t="shared" si="14"/>
        <v>5.2500000000000009</v>
      </c>
      <c r="Q56" s="224"/>
      <c r="R56" s="210">
        <f t="shared" si="15"/>
        <v>5.9500000000000011</v>
      </c>
      <c r="S56" s="20">
        <f t="shared" si="25"/>
        <v>12.05</v>
      </c>
      <c r="T56" s="17" t="e">
        <f t="shared" si="23"/>
        <v>#NUM!</v>
      </c>
      <c r="U56" s="21" t="e">
        <f t="shared" si="24"/>
        <v>#NUM!</v>
      </c>
      <c r="W56" s="30" t="str">
        <f t="shared" si="17"/>
        <v>švih</v>
      </c>
      <c r="X56" s="26">
        <f t="shared" si="18"/>
        <v>0.7</v>
      </c>
      <c r="Y56" s="26">
        <f t="shared" si="19"/>
        <v>5.2500000000000009</v>
      </c>
      <c r="Z56" s="26">
        <f t="shared" si="20"/>
        <v>0</v>
      </c>
      <c r="AA56" s="26">
        <f t="shared" si="21"/>
        <v>5.9500000000000011</v>
      </c>
      <c r="AB56" s="26">
        <f t="shared" si="22"/>
        <v>12.05</v>
      </c>
    </row>
    <row r="57" spans="1:28" ht="24.95" customHeight="1">
      <c r="A57" s="27"/>
      <c r="B57" s="2"/>
      <c r="C57" s="9"/>
      <c r="D57" s="28"/>
      <c r="E57" s="28"/>
      <c r="F57" s="9"/>
      <c r="G57" s="206"/>
      <c r="H57" s="207"/>
      <c r="I57" s="208">
        <f t="shared" si="12"/>
        <v>0</v>
      </c>
      <c r="J57" s="222"/>
      <c r="K57" s="223"/>
      <c r="L57" s="224"/>
      <c r="M57" s="225"/>
      <c r="N57" s="225"/>
      <c r="O57" s="226" t="e">
        <f t="shared" si="13"/>
        <v>#NUM!</v>
      </c>
      <c r="P57" s="230" t="e">
        <f t="shared" si="14"/>
        <v>#NUM!</v>
      </c>
      <c r="Q57" s="224"/>
      <c r="R57" s="210" t="e">
        <f t="shared" si="15"/>
        <v>#NUM!</v>
      </c>
      <c r="S57" s="20" t="e">
        <f t="shared" si="25"/>
        <v>#NUM!</v>
      </c>
      <c r="T57" s="17" t="e">
        <f t="shared" si="23"/>
        <v>#NUM!</v>
      </c>
      <c r="U57" s="21" t="e">
        <f t="shared" si="24"/>
        <v>#NUM!</v>
      </c>
      <c r="W57" s="30">
        <f t="shared" ref="W57" si="26">F57</f>
        <v>0</v>
      </c>
      <c r="X57" s="26">
        <f t="shared" si="18"/>
        <v>0</v>
      </c>
      <c r="Y57" s="26" t="e">
        <f t="shared" si="19"/>
        <v>#NUM!</v>
      </c>
      <c r="Z57" s="26">
        <f t="shared" si="20"/>
        <v>0</v>
      </c>
      <c r="AA57" s="26" t="e">
        <f t="shared" si="21"/>
        <v>#NUM!</v>
      </c>
      <c r="AB57" s="26" t="e">
        <f t="shared" si="22"/>
        <v>#NUM!</v>
      </c>
    </row>
  </sheetData>
  <mergeCells count="16">
    <mergeCell ref="T33:T34"/>
    <mergeCell ref="U33:U34"/>
    <mergeCell ref="A33:A34"/>
    <mergeCell ref="B33:B34"/>
    <mergeCell ref="C33:C34"/>
    <mergeCell ref="D33:D34"/>
    <mergeCell ref="E33:E34"/>
    <mergeCell ref="F33:F34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35:N57 G35:H57 G9:H31 J9:N31">
    <cfRule type="cellIs" dxfId="28" priority="1" stopIfTrue="1" operator="equal">
      <formula>0</formula>
    </cfRule>
  </conditionalFormatting>
  <conditionalFormatting sqref="I35:I57 I9:I31">
    <cfRule type="cellIs" dxfId="27" priority="2" stopIfTrue="1" operator="equal">
      <formula>0</formula>
    </cfRule>
    <cfRule type="cellIs" dxfId="26" priority="3" stopIfTrue="1" operator="greaterThan">
      <formula>-100</formula>
    </cfRule>
  </conditionalFormatting>
  <conditionalFormatting sqref="O35:O57 O9:O31">
    <cfRule type="cellIs" dxfId="25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opLeftCell="A27" workbookViewId="0">
      <selection activeCell="C38" sqref="C38"/>
    </sheetView>
  </sheetViews>
  <sheetFormatPr defaultRowHeight="12.75"/>
  <cols>
    <col min="1" max="1" width="10.7109375" customWidth="1"/>
    <col min="2" max="2" width="32.28515625" bestFit="1" customWidth="1"/>
    <col min="3" max="3" width="7.140625" style="5" customWidth="1"/>
    <col min="4" max="4" width="32.28515625" style="14" bestFit="1" customWidth="1"/>
    <col min="5" max="5" width="7" style="14" customWidth="1"/>
    <col min="6" max="6" width="6.7109375" style="7" hidden="1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9" t="s">
        <v>1054</v>
      </c>
      <c r="O1" s="162" t="s">
        <v>11</v>
      </c>
      <c r="P1" s="1"/>
      <c r="Q1" s="247" t="s">
        <v>1271</v>
      </c>
      <c r="R1" s="248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7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">
        <v>1574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1581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">
        <v>1575</v>
      </c>
    </row>
    <row r="7" spans="1:27" ht="16.5" customHeight="1">
      <c r="A7" s="481" t="s">
        <v>0</v>
      </c>
      <c r="B7" s="483" t="s">
        <v>1</v>
      </c>
      <c r="C7" s="485" t="s">
        <v>2</v>
      </c>
      <c r="D7" s="483" t="s">
        <v>3</v>
      </c>
      <c r="E7" s="487" t="s">
        <v>4</v>
      </c>
      <c r="F7" s="487" t="s">
        <v>191</v>
      </c>
      <c r="G7" s="231" t="s">
        <v>1580</v>
      </c>
      <c r="H7" s="232"/>
      <c r="I7" s="16"/>
      <c r="J7" s="16"/>
      <c r="K7" s="16"/>
      <c r="L7" s="16"/>
      <c r="M7" s="16"/>
      <c r="N7" s="16"/>
      <c r="O7" s="16"/>
      <c r="P7" s="16"/>
      <c r="Q7" s="16"/>
      <c r="R7" s="16"/>
      <c r="S7" s="19"/>
      <c r="T7" s="479" t="s">
        <v>12</v>
      </c>
      <c r="U7" s="475"/>
    </row>
    <row r="8" spans="1:27" ht="16.5" customHeight="1" thickBot="1">
      <c r="A8" s="482">
        <v>0</v>
      </c>
      <c r="B8" s="484">
        <v>0</v>
      </c>
      <c r="C8" s="486">
        <v>0</v>
      </c>
      <c r="D8" s="484">
        <v>0</v>
      </c>
      <c r="E8" s="488">
        <v>0</v>
      </c>
      <c r="F8" s="488">
        <v>0</v>
      </c>
      <c r="G8" s="229" t="s">
        <v>1257</v>
      </c>
      <c r="H8" s="227" t="s">
        <v>1262</v>
      </c>
      <c r="I8" s="228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8" t="s">
        <v>1261</v>
      </c>
      <c r="P8" s="228" t="s">
        <v>11</v>
      </c>
      <c r="Q8" s="234" t="s">
        <v>5</v>
      </c>
      <c r="R8" s="228" t="s">
        <v>6</v>
      </c>
      <c r="S8" s="235" t="s">
        <v>13</v>
      </c>
      <c r="T8" s="480"/>
      <c r="U8" s="476"/>
      <c r="W8" s="29" t="s">
        <v>192</v>
      </c>
      <c r="X8" s="29" t="s">
        <v>8</v>
      </c>
      <c r="Y8" s="29" t="s">
        <v>11</v>
      </c>
      <c r="Z8" s="29" t="s">
        <v>193</v>
      </c>
      <c r="AA8" s="29" t="s">
        <v>13</v>
      </c>
    </row>
    <row r="9" spans="1:27" ht="24.95" customHeight="1">
      <c r="A9" s="380">
        <f>'S 5'!A6</f>
        <v>1</v>
      </c>
      <c r="B9" s="381" t="str">
        <f>'S 5'!B6</f>
        <v>Hamouzová Markéta</v>
      </c>
      <c r="C9" s="381">
        <f>'S 5'!C6</f>
        <v>2007</v>
      </c>
      <c r="D9" s="381" t="str">
        <f>'S 5'!D6</f>
        <v>SK GymŠarm Plzeň</v>
      </c>
      <c r="E9" s="381" t="str">
        <f>'S 5'!E6</f>
        <v>CZE</v>
      </c>
      <c r="F9" s="9" t="str">
        <f>IF($G$7="sestava bez náčiní","bez"," ")</f>
        <v xml:space="preserve"> </v>
      </c>
      <c r="G9" s="206">
        <v>0.4</v>
      </c>
      <c r="H9" s="207">
        <v>0.3</v>
      </c>
      <c r="I9" s="208">
        <f>G9+H9</f>
        <v>0.7</v>
      </c>
      <c r="J9" s="222">
        <v>3.2</v>
      </c>
      <c r="K9" s="223">
        <v>3.9</v>
      </c>
      <c r="L9" s="224">
        <v>3.1</v>
      </c>
      <c r="M9" s="225">
        <v>3.8</v>
      </c>
      <c r="N9" s="225">
        <v>3.5</v>
      </c>
      <c r="O9" s="226">
        <f>IF($O$2=2,TRUNC(SUM(K9:L9)/2*1000)/1000,IF($O$2=3,TRUNC(SUM(K9:M9)/3*1000)/1000,IF($O$2=4,TRUNC(MEDIAN(K9:N9)*1000)/1000,"???")))</f>
        <v>3.65</v>
      </c>
      <c r="P9" s="242">
        <f>IF(AND(J9=0,O9=0),0,IF(($Q$2-J9-O9)&lt;0,0,$Q$2-J9-O9))</f>
        <v>3.15</v>
      </c>
      <c r="Q9" s="224"/>
      <c r="R9" s="210">
        <f>I9+P9-Q9</f>
        <v>3.8499999999999996</v>
      </c>
      <c r="S9" s="20" t="s">
        <v>200</v>
      </c>
      <c r="T9" s="17" t="e">
        <f t="shared" ref="T9:T21" si="0">RANK(R9,$R$9:$R$21)</f>
        <v>#NUM!</v>
      </c>
      <c r="U9" s="245" t="s">
        <v>200</v>
      </c>
      <c r="W9" s="30" t="str">
        <f>F9</f>
        <v xml:space="preserve"> </v>
      </c>
      <c r="X9" s="26">
        <f>I9</f>
        <v>0.7</v>
      </c>
      <c r="Y9" s="26">
        <f t="shared" ref="Y9:AA20" si="1">P9</f>
        <v>3.15</v>
      </c>
      <c r="Z9" s="26">
        <f t="shared" si="1"/>
        <v>0</v>
      </c>
      <c r="AA9" s="26">
        <f t="shared" si="1"/>
        <v>3.8499999999999996</v>
      </c>
    </row>
    <row r="10" spans="1:27" ht="24.95" customHeight="1">
      <c r="A10" s="380">
        <f>'S 5'!A7</f>
        <v>2</v>
      </c>
      <c r="B10" s="381" t="str">
        <f>'S 5'!B7</f>
        <v xml:space="preserve">Spálenková Ella </v>
      </c>
      <c r="C10" s="381">
        <f>'S 5'!C7</f>
        <v>2007</v>
      </c>
      <c r="D10" s="381" t="str">
        <f>'S 5'!D7</f>
        <v>GSK Tábor</v>
      </c>
      <c r="E10" s="381" t="str">
        <f>'S 5'!E7</f>
        <v>CZE</v>
      </c>
      <c r="F10" s="9" t="str">
        <f>IF($G$7="sestava bez náčiní","bez"," ")</f>
        <v xml:space="preserve"> </v>
      </c>
      <c r="G10" s="206">
        <v>0.2</v>
      </c>
      <c r="H10" s="207">
        <v>0.3</v>
      </c>
      <c r="I10" s="208">
        <f>G10+H10</f>
        <v>0.5</v>
      </c>
      <c r="J10" s="222">
        <v>3.5</v>
      </c>
      <c r="K10" s="223">
        <v>4.2</v>
      </c>
      <c r="L10" s="224">
        <v>4.3</v>
      </c>
      <c r="M10" s="225">
        <v>4.5</v>
      </c>
      <c r="N10" s="225">
        <v>4.5</v>
      </c>
      <c r="O10" s="226">
        <f>IF($O$2=2,TRUNC(SUM(K10:L10)/2*1000)/1000,IF($O$2=3,TRUNC(SUM(K10:M10)/3*1000)/1000,IF($O$2=4,TRUNC(MEDIAN(K10:N10)*1000)/1000,"???")))</f>
        <v>4.4000000000000004</v>
      </c>
      <c r="P10" s="242">
        <f>IF(AND(J10=0,O10=0),0,IF(($Q$2-J10-O10)&lt;0,0,$Q$2-J10-O10))</f>
        <v>2.0999999999999996</v>
      </c>
      <c r="Q10" s="224"/>
      <c r="R10" s="210">
        <f>I10+P10-Q10</f>
        <v>2.5999999999999996</v>
      </c>
      <c r="S10" s="20" t="s">
        <v>200</v>
      </c>
      <c r="T10" s="17" t="e">
        <f t="shared" si="0"/>
        <v>#NUM!</v>
      </c>
      <c r="U10" s="245" t="s">
        <v>200</v>
      </c>
      <c r="W10" s="30" t="str">
        <f>F10</f>
        <v xml:space="preserve"> </v>
      </c>
      <c r="X10" s="26">
        <f t="shared" ref="X10:X20" si="2">I10</f>
        <v>0.5</v>
      </c>
      <c r="Y10" s="26">
        <f t="shared" si="1"/>
        <v>2.0999999999999996</v>
      </c>
      <c r="Z10" s="26">
        <f t="shared" si="1"/>
        <v>0</v>
      </c>
      <c r="AA10" s="26">
        <f t="shared" si="1"/>
        <v>2.5999999999999996</v>
      </c>
    </row>
    <row r="11" spans="1:27" ht="24.95" customHeight="1">
      <c r="A11" s="380">
        <f>'S 5'!A8</f>
        <v>3</v>
      </c>
      <c r="B11" s="381" t="str">
        <f>'S 5'!B8</f>
        <v>Svobodová Klára</v>
      </c>
      <c r="C11" s="381">
        <f>'S 5'!C8</f>
        <v>2007</v>
      </c>
      <c r="D11" s="381" t="str">
        <f>'S 5'!D8</f>
        <v>RGC Karlovy Vary</v>
      </c>
      <c r="E11" s="381" t="str">
        <f>'S 5'!E8</f>
        <v>CZE</v>
      </c>
      <c r="F11" s="9" t="str">
        <f t="shared" ref="F11:F21" si="3">IF($G$7="sestava bez náčiní","bez"," ")</f>
        <v xml:space="preserve"> </v>
      </c>
      <c r="G11" s="206">
        <v>0.9</v>
      </c>
      <c r="H11" s="207">
        <v>0.9</v>
      </c>
      <c r="I11" s="208">
        <f t="shared" ref="I11:I21" si="4">G11+H11</f>
        <v>1.8</v>
      </c>
      <c r="J11" s="222">
        <v>2.2999999999999998</v>
      </c>
      <c r="K11" s="223">
        <v>2.6</v>
      </c>
      <c r="L11" s="224">
        <v>2.8</v>
      </c>
      <c r="M11" s="225">
        <v>3.7</v>
      </c>
      <c r="N11" s="225">
        <v>2.4</v>
      </c>
      <c r="O11" s="226">
        <f t="shared" ref="O11:O21" si="5">IF($O$2=2,TRUNC(SUM(K11:L11)/2*1000)/1000,IF($O$2=3,TRUNC(SUM(K11:M11)/3*1000)/1000,IF($O$2=4,TRUNC(MEDIAN(K11:N11)*1000)/1000,"???")))</f>
        <v>2.7</v>
      </c>
      <c r="P11" s="242">
        <f t="shared" ref="P11:P21" si="6">IF(AND(J11=0,O11=0),0,IF(($Q$2-J11-O11)&lt;0,0,$Q$2-J11-O11))</f>
        <v>5</v>
      </c>
      <c r="Q11" s="224"/>
      <c r="R11" s="210">
        <f t="shared" ref="R11:R21" si="7">I11+P11-Q11</f>
        <v>6.8</v>
      </c>
      <c r="S11" s="20" t="s">
        <v>200</v>
      </c>
      <c r="T11" s="17" t="e">
        <f t="shared" si="0"/>
        <v>#NUM!</v>
      </c>
      <c r="U11" s="245" t="s">
        <v>200</v>
      </c>
      <c r="W11" s="30" t="str">
        <f t="shared" ref="W11:W21" si="8">F11</f>
        <v xml:space="preserve"> </v>
      </c>
      <c r="X11" s="26">
        <f t="shared" si="2"/>
        <v>1.8</v>
      </c>
      <c r="Y11" s="26">
        <f t="shared" si="1"/>
        <v>5</v>
      </c>
      <c r="Z11" s="26">
        <f t="shared" si="1"/>
        <v>0</v>
      </c>
      <c r="AA11" s="26">
        <f t="shared" si="1"/>
        <v>6.8</v>
      </c>
    </row>
    <row r="12" spans="1:27" ht="24.95" customHeight="1">
      <c r="A12" s="380">
        <f>'S 5'!A9</f>
        <v>4</v>
      </c>
      <c r="B12" s="381" t="str">
        <f>'S 5'!B9</f>
        <v>Bystřická Natálie</v>
      </c>
      <c r="C12" s="381">
        <f>'S 5'!C9</f>
        <v>2007</v>
      </c>
      <c r="D12" s="381" t="str">
        <f>'S 5'!D9</f>
        <v>TJ Slavoj Plzeň</v>
      </c>
      <c r="E12" s="381" t="str">
        <f>'S 5'!E9</f>
        <v>CZE</v>
      </c>
      <c r="F12" s="9" t="str">
        <f t="shared" si="3"/>
        <v xml:space="preserve"> </v>
      </c>
      <c r="G12" s="206">
        <v>1.2</v>
      </c>
      <c r="H12" s="207">
        <v>1</v>
      </c>
      <c r="I12" s="208">
        <f t="shared" si="4"/>
        <v>2.2000000000000002</v>
      </c>
      <c r="J12" s="222">
        <v>2.2999999999999998</v>
      </c>
      <c r="K12" s="223">
        <v>3.2</v>
      </c>
      <c r="L12" s="224">
        <v>3.6</v>
      </c>
      <c r="M12" s="225">
        <v>3.4</v>
      </c>
      <c r="N12" s="225">
        <v>3</v>
      </c>
      <c r="O12" s="226">
        <f t="shared" si="5"/>
        <v>3.3</v>
      </c>
      <c r="P12" s="242">
        <f t="shared" si="6"/>
        <v>4.4000000000000004</v>
      </c>
      <c r="Q12" s="224"/>
      <c r="R12" s="210">
        <f t="shared" si="7"/>
        <v>6.6000000000000005</v>
      </c>
      <c r="S12" s="20" t="s">
        <v>200</v>
      </c>
      <c r="T12" s="17" t="e">
        <f t="shared" si="0"/>
        <v>#NUM!</v>
      </c>
      <c r="U12" s="245" t="s">
        <v>200</v>
      </c>
      <c r="W12" s="30" t="str">
        <f t="shared" si="8"/>
        <v xml:space="preserve"> </v>
      </c>
      <c r="X12" s="26">
        <f t="shared" si="2"/>
        <v>2.2000000000000002</v>
      </c>
      <c r="Y12" s="26">
        <f t="shared" si="1"/>
        <v>4.4000000000000004</v>
      </c>
      <c r="Z12" s="26">
        <f t="shared" si="1"/>
        <v>0</v>
      </c>
      <c r="AA12" s="26">
        <f t="shared" si="1"/>
        <v>6.6000000000000005</v>
      </c>
    </row>
    <row r="13" spans="1:27" ht="24.95" customHeight="1">
      <c r="A13" s="380">
        <f>'S 5'!A10</f>
        <v>5</v>
      </c>
      <c r="B13" s="381" t="str">
        <f>'S 5'!B10</f>
        <v>Bulantová Charlotta</v>
      </c>
      <c r="C13" s="381">
        <f>'S 5'!C10</f>
        <v>2007</v>
      </c>
      <c r="D13" s="381" t="str">
        <f>'S 5'!D10</f>
        <v>TJ Sokol Bedřichov</v>
      </c>
      <c r="E13" s="381" t="str">
        <f>'S 5'!E10</f>
        <v>CZE</v>
      </c>
      <c r="F13" s="9" t="str">
        <f t="shared" si="3"/>
        <v xml:space="preserve"> </v>
      </c>
      <c r="G13" s="206">
        <v>2.1</v>
      </c>
      <c r="H13" s="207">
        <v>1.5</v>
      </c>
      <c r="I13" s="208">
        <f t="shared" si="4"/>
        <v>3.6</v>
      </c>
      <c r="J13" s="222">
        <v>2</v>
      </c>
      <c r="K13" s="223">
        <v>2.1</v>
      </c>
      <c r="L13" s="224">
        <v>1.3</v>
      </c>
      <c r="M13" s="225">
        <v>2.9</v>
      </c>
      <c r="N13" s="225">
        <v>2.1</v>
      </c>
      <c r="O13" s="226">
        <f t="shared" si="5"/>
        <v>2.1</v>
      </c>
      <c r="P13" s="242">
        <f t="shared" si="6"/>
        <v>5.9</v>
      </c>
      <c r="Q13" s="224"/>
      <c r="R13" s="210">
        <f t="shared" si="7"/>
        <v>9.5</v>
      </c>
      <c r="S13" s="20" t="s">
        <v>200</v>
      </c>
      <c r="T13" s="17" t="e">
        <f t="shared" si="0"/>
        <v>#NUM!</v>
      </c>
      <c r="U13" s="245" t="s">
        <v>200</v>
      </c>
      <c r="W13" s="30" t="str">
        <f t="shared" si="8"/>
        <v xml:space="preserve"> </v>
      </c>
      <c r="X13" s="26">
        <f t="shared" si="2"/>
        <v>3.6</v>
      </c>
      <c r="Y13" s="26">
        <f t="shared" si="1"/>
        <v>5.9</v>
      </c>
      <c r="Z13" s="26">
        <f t="shared" si="1"/>
        <v>0</v>
      </c>
      <c r="AA13" s="26">
        <f t="shared" si="1"/>
        <v>9.5</v>
      </c>
    </row>
    <row r="14" spans="1:27" ht="24.95" customHeight="1">
      <c r="A14" s="380">
        <f>'S 5'!A11</f>
        <v>7</v>
      </c>
      <c r="B14" s="381" t="str">
        <f>'S 5'!B11</f>
        <v>Špalová Klára</v>
      </c>
      <c r="C14" s="381">
        <f>'S 5'!C11</f>
        <v>2007</v>
      </c>
      <c r="D14" s="381" t="str">
        <f>'S 5'!D11</f>
        <v>SK GymŠarm Plzeň</v>
      </c>
      <c r="E14" s="381" t="str">
        <f>'S 5'!E11</f>
        <v>CZE</v>
      </c>
      <c r="F14" s="9" t="str">
        <f t="shared" si="3"/>
        <v xml:space="preserve"> </v>
      </c>
      <c r="G14" s="206">
        <v>0.5</v>
      </c>
      <c r="H14" s="207">
        <v>0</v>
      </c>
      <c r="I14" s="208">
        <f t="shared" si="4"/>
        <v>0.5</v>
      </c>
      <c r="J14" s="222">
        <v>2.6</v>
      </c>
      <c r="K14" s="223">
        <v>2.9</v>
      </c>
      <c r="L14" s="224">
        <v>3.1</v>
      </c>
      <c r="M14" s="225">
        <v>4.3</v>
      </c>
      <c r="N14" s="225">
        <v>2.9</v>
      </c>
      <c r="O14" s="226">
        <f t="shared" si="5"/>
        <v>3</v>
      </c>
      <c r="P14" s="242">
        <f t="shared" si="6"/>
        <v>4.4000000000000004</v>
      </c>
      <c r="Q14" s="224"/>
      <c r="R14" s="210">
        <f t="shared" si="7"/>
        <v>4.9000000000000004</v>
      </c>
      <c r="S14" s="20" t="s">
        <v>200</v>
      </c>
      <c r="T14" s="17" t="e">
        <f t="shared" si="0"/>
        <v>#NUM!</v>
      </c>
      <c r="U14" s="245" t="s">
        <v>200</v>
      </c>
      <c r="W14" s="30" t="str">
        <f t="shared" si="8"/>
        <v xml:space="preserve"> </v>
      </c>
      <c r="X14" s="26">
        <f t="shared" si="2"/>
        <v>0.5</v>
      </c>
      <c r="Y14" s="26">
        <f t="shared" si="1"/>
        <v>4.4000000000000004</v>
      </c>
      <c r="Z14" s="26">
        <f t="shared" si="1"/>
        <v>0</v>
      </c>
      <c r="AA14" s="26">
        <f t="shared" si="1"/>
        <v>4.9000000000000004</v>
      </c>
    </row>
    <row r="15" spans="1:27" ht="24.95" customHeight="1">
      <c r="A15" s="380">
        <f>'S 5'!A12</f>
        <v>8</v>
      </c>
      <c r="B15" s="381" t="str">
        <f>'S 5'!B12</f>
        <v>Petříková Valentýna</v>
      </c>
      <c r="C15" s="381">
        <f>'S 5'!C12</f>
        <v>2007</v>
      </c>
      <c r="D15" s="381" t="str">
        <f>'S 5'!D12</f>
        <v>RG Proactive Milevsko</v>
      </c>
      <c r="E15" s="381" t="str">
        <f>'S 5'!E12</f>
        <v>CZE</v>
      </c>
      <c r="F15" s="9" t="str">
        <f t="shared" si="3"/>
        <v xml:space="preserve"> </v>
      </c>
      <c r="G15" s="206">
        <v>2.2000000000000002</v>
      </c>
      <c r="H15" s="207">
        <v>1.3</v>
      </c>
      <c r="I15" s="208">
        <f t="shared" si="4"/>
        <v>3.5</v>
      </c>
      <c r="J15" s="222">
        <v>1.8</v>
      </c>
      <c r="K15" s="223">
        <v>2</v>
      </c>
      <c r="L15" s="224">
        <v>2</v>
      </c>
      <c r="M15" s="225">
        <v>2.7</v>
      </c>
      <c r="N15" s="225">
        <v>2.2000000000000002</v>
      </c>
      <c r="O15" s="226">
        <f t="shared" si="5"/>
        <v>2.1</v>
      </c>
      <c r="P15" s="242">
        <f t="shared" si="6"/>
        <v>6.1</v>
      </c>
      <c r="Q15" s="224"/>
      <c r="R15" s="210">
        <f t="shared" si="7"/>
        <v>9.6</v>
      </c>
      <c r="S15" s="20" t="s">
        <v>200</v>
      </c>
      <c r="T15" s="17" t="e">
        <f t="shared" si="0"/>
        <v>#NUM!</v>
      </c>
      <c r="U15" s="245" t="s">
        <v>200</v>
      </c>
      <c r="W15" s="30" t="str">
        <f t="shared" si="8"/>
        <v xml:space="preserve"> </v>
      </c>
      <c r="X15" s="26">
        <f t="shared" si="2"/>
        <v>3.5</v>
      </c>
      <c r="Y15" s="26">
        <f t="shared" si="1"/>
        <v>6.1</v>
      </c>
      <c r="Z15" s="26">
        <f t="shared" si="1"/>
        <v>0</v>
      </c>
      <c r="AA15" s="26">
        <f t="shared" si="1"/>
        <v>9.6</v>
      </c>
    </row>
    <row r="16" spans="1:27" ht="24.95" customHeight="1">
      <c r="A16" s="380">
        <f>'S 5'!A13</f>
        <v>9</v>
      </c>
      <c r="B16" s="381" t="str">
        <f>'S 5'!B13</f>
        <v xml:space="preserve">Fedunova Darja </v>
      </c>
      <c r="C16" s="381">
        <f>'S 5'!C13</f>
        <v>2007</v>
      </c>
      <c r="D16" s="381" t="str">
        <f>'S 5'!D13</f>
        <v>TOPGYM Karlovy Vary</v>
      </c>
      <c r="E16" s="381" t="str">
        <f>'S 5'!E13</f>
        <v>CZE</v>
      </c>
      <c r="F16" s="9" t="str">
        <f t="shared" si="3"/>
        <v xml:space="preserve"> </v>
      </c>
      <c r="G16" s="206">
        <v>0.1</v>
      </c>
      <c r="H16" s="207">
        <v>0.2</v>
      </c>
      <c r="I16" s="208">
        <f t="shared" si="4"/>
        <v>0.30000000000000004</v>
      </c>
      <c r="J16" s="222">
        <v>3.4</v>
      </c>
      <c r="K16" s="223">
        <v>3.7</v>
      </c>
      <c r="L16" s="224">
        <v>3.5</v>
      </c>
      <c r="M16" s="225">
        <v>4</v>
      </c>
      <c r="N16" s="225">
        <v>3.8</v>
      </c>
      <c r="O16" s="226">
        <f t="shared" si="5"/>
        <v>3.75</v>
      </c>
      <c r="P16" s="242">
        <f t="shared" si="6"/>
        <v>2.8499999999999996</v>
      </c>
      <c r="Q16" s="224"/>
      <c r="R16" s="210">
        <f t="shared" si="7"/>
        <v>3.1499999999999995</v>
      </c>
      <c r="S16" s="20" t="s">
        <v>200</v>
      </c>
      <c r="T16" s="17" t="e">
        <f t="shared" si="0"/>
        <v>#NUM!</v>
      </c>
      <c r="U16" s="245" t="s">
        <v>200</v>
      </c>
      <c r="W16" s="30" t="str">
        <f t="shared" si="8"/>
        <v xml:space="preserve"> </v>
      </c>
      <c r="X16" s="26">
        <f t="shared" si="2"/>
        <v>0.30000000000000004</v>
      </c>
      <c r="Y16" s="26">
        <f t="shared" si="1"/>
        <v>2.8499999999999996</v>
      </c>
      <c r="Z16" s="26">
        <f t="shared" si="1"/>
        <v>0</v>
      </c>
      <c r="AA16" s="26">
        <f t="shared" si="1"/>
        <v>3.1499999999999995</v>
      </c>
    </row>
    <row r="17" spans="1:28" ht="24.95" customHeight="1">
      <c r="A17" s="380">
        <f>'S 5'!A14</f>
        <v>10</v>
      </c>
      <c r="B17" s="381" t="str">
        <f>'S 5'!B14</f>
        <v>Koutná Tereza</v>
      </c>
      <c r="C17" s="381">
        <f>'S 5'!C14</f>
        <v>2007</v>
      </c>
      <c r="D17" s="381" t="str">
        <f>'S 5'!D14</f>
        <v>Sportunion Rauris</v>
      </c>
      <c r="E17" s="381" t="str">
        <f>'S 5'!E14</f>
        <v>AUT</v>
      </c>
      <c r="F17" s="9"/>
      <c r="G17" s="206">
        <v>1.3</v>
      </c>
      <c r="H17" s="207">
        <v>0.4</v>
      </c>
      <c r="I17" s="208">
        <f t="shared" si="4"/>
        <v>1.7000000000000002</v>
      </c>
      <c r="J17" s="222">
        <v>2.4</v>
      </c>
      <c r="K17" s="223">
        <v>3.5</v>
      </c>
      <c r="L17" s="224">
        <v>3.4</v>
      </c>
      <c r="M17" s="225">
        <v>3.7</v>
      </c>
      <c r="N17" s="225">
        <v>3.6</v>
      </c>
      <c r="O17" s="226">
        <f t="shared" si="5"/>
        <v>3.55</v>
      </c>
      <c r="P17" s="242">
        <f t="shared" si="6"/>
        <v>4.05</v>
      </c>
      <c r="Q17" s="224"/>
      <c r="R17" s="210">
        <f t="shared" si="7"/>
        <v>5.75</v>
      </c>
      <c r="S17" s="20" t="s">
        <v>200</v>
      </c>
      <c r="T17" s="17" t="e">
        <f t="shared" si="0"/>
        <v>#NUM!</v>
      </c>
      <c r="U17" s="245" t="s">
        <v>200</v>
      </c>
      <c r="W17" s="30">
        <f t="shared" si="8"/>
        <v>0</v>
      </c>
      <c r="X17" s="26">
        <f t="shared" si="2"/>
        <v>1.7000000000000002</v>
      </c>
      <c r="Y17" s="26">
        <f t="shared" si="1"/>
        <v>4.05</v>
      </c>
      <c r="Z17" s="26">
        <f t="shared" si="1"/>
        <v>0</v>
      </c>
      <c r="AA17" s="26">
        <f t="shared" si="1"/>
        <v>5.75</v>
      </c>
    </row>
    <row r="18" spans="1:28" ht="24.95" customHeight="1">
      <c r="A18" s="380">
        <f>'S 5'!A15</f>
        <v>11</v>
      </c>
      <c r="B18" s="381" t="str">
        <f>'S 5'!B15</f>
        <v xml:space="preserve">Deimová Anna </v>
      </c>
      <c r="C18" s="381">
        <f>'S 5'!C15</f>
        <v>2007</v>
      </c>
      <c r="D18" s="381" t="str">
        <f>'S 5'!D15</f>
        <v>GSK Tábor</v>
      </c>
      <c r="E18" s="381" t="str">
        <f>'S 5'!E15</f>
        <v>CZE</v>
      </c>
      <c r="F18" s="9" t="str">
        <f t="shared" si="3"/>
        <v xml:space="preserve"> </v>
      </c>
      <c r="G18" s="206">
        <v>0.4</v>
      </c>
      <c r="H18" s="207">
        <v>0.5</v>
      </c>
      <c r="I18" s="208">
        <f t="shared" si="4"/>
        <v>0.9</v>
      </c>
      <c r="J18" s="222">
        <v>3.9</v>
      </c>
      <c r="K18" s="223">
        <v>3.8</v>
      </c>
      <c r="L18" s="224">
        <v>4</v>
      </c>
      <c r="M18" s="225">
        <v>4.7</v>
      </c>
      <c r="N18" s="225">
        <v>3.1</v>
      </c>
      <c r="O18" s="226">
        <f t="shared" si="5"/>
        <v>3.9</v>
      </c>
      <c r="P18" s="242">
        <f t="shared" si="6"/>
        <v>2.1999999999999997</v>
      </c>
      <c r="Q18" s="224"/>
      <c r="R18" s="210">
        <f t="shared" si="7"/>
        <v>3.0999999999999996</v>
      </c>
      <c r="S18" s="20" t="s">
        <v>200</v>
      </c>
      <c r="T18" s="17" t="e">
        <f t="shared" si="0"/>
        <v>#NUM!</v>
      </c>
      <c r="U18" s="245" t="s">
        <v>200</v>
      </c>
      <c r="W18" s="30" t="str">
        <f t="shared" si="8"/>
        <v xml:space="preserve"> </v>
      </c>
      <c r="X18" s="26">
        <f t="shared" si="2"/>
        <v>0.9</v>
      </c>
      <c r="Y18" s="26">
        <f t="shared" si="1"/>
        <v>2.1999999999999997</v>
      </c>
      <c r="Z18" s="26">
        <f t="shared" si="1"/>
        <v>0</v>
      </c>
      <c r="AA18" s="26">
        <f t="shared" si="1"/>
        <v>3.0999999999999996</v>
      </c>
    </row>
    <row r="19" spans="1:28" ht="24.95" customHeight="1">
      <c r="A19" s="380">
        <f>'S 5'!A16</f>
        <v>12</v>
      </c>
      <c r="B19" s="381" t="str">
        <f>'S 5'!B16</f>
        <v>Šimáková Veronika</v>
      </c>
      <c r="C19" s="381">
        <f>'S 5'!C16</f>
        <v>2007</v>
      </c>
      <c r="D19" s="381" t="str">
        <f>'S 5'!D16</f>
        <v>RG Proactive Milevsko</v>
      </c>
      <c r="E19" s="381" t="str">
        <f>'S 5'!E16</f>
        <v>CZE</v>
      </c>
      <c r="F19" s="9" t="str">
        <f t="shared" si="3"/>
        <v xml:space="preserve"> </v>
      </c>
      <c r="G19" s="206">
        <v>2</v>
      </c>
      <c r="H19" s="207">
        <v>0.6</v>
      </c>
      <c r="I19" s="208">
        <f t="shared" si="4"/>
        <v>2.6</v>
      </c>
      <c r="J19" s="222">
        <v>2.2000000000000002</v>
      </c>
      <c r="K19" s="223">
        <v>2.8</v>
      </c>
      <c r="L19" s="224">
        <v>2.7</v>
      </c>
      <c r="M19" s="225">
        <v>3.4</v>
      </c>
      <c r="N19" s="225">
        <v>2</v>
      </c>
      <c r="O19" s="226">
        <f t="shared" si="5"/>
        <v>2.75</v>
      </c>
      <c r="P19" s="242">
        <f t="shared" si="6"/>
        <v>5.05</v>
      </c>
      <c r="Q19" s="224"/>
      <c r="R19" s="210">
        <f t="shared" si="7"/>
        <v>7.65</v>
      </c>
      <c r="S19" s="20" t="s">
        <v>200</v>
      </c>
      <c r="T19" s="17" t="e">
        <f t="shared" si="0"/>
        <v>#NUM!</v>
      </c>
      <c r="U19" s="245" t="s">
        <v>200</v>
      </c>
      <c r="W19" s="30" t="str">
        <f t="shared" si="8"/>
        <v xml:space="preserve"> </v>
      </c>
      <c r="X19" s="26">
        <f t="shared" si="2"/>
        <v>2.6</v>
      </c>
      <c r="Y19" s="26">
        <f t="shared" si="1"/>
        <v>5.05</v>
      </c>
      <c r="Z19" s="26">
        <f t="shared" si="1"/>
        <v>0</v>
      </c>
      <c r="AA19" s="26">
        <f t="shared" si="1"/>
        <v>7.65</v>
      </c>
    </row>
    <row r="20" spans="1:28" ht="24.95" customHeight="1">
      <c r="A20" s="380">
        <f>'S 5'!A17</f>
        <v>13</v>
      </c>
      <c r="B20" s="381" t="str">
        <f>'S 5'!B17</f>
        <v>Kordová Klára</v>
      </c>
      <c r="C20" s="381">
        <f>'S 5'!C17</f>
        <v>2007</v>
      </c>
      <c r="D20" s="381" t="str">
        <f>'S 5'!D17</f>
        <v>SK GymŠarm Plzeň</v>
      </c>
      <c r="E20" s="381" t="str">
        <f>'S 5'!E17</f>
        <v>CZE</v>
      </c>
      <c r="F20" s="9"/>
      <c r="G20" s="206">
        <v>0.5</v>
      </c>
      <c r="H20" s="207">
        <v>0</v>
      </c>
      <c r="I20" s="208">
        <f t="shared" si="4"/>
        <v>0.5</v>
      </c>
      <c r="J20" s="222">
        <v>3.3</v>
      </c>
      <c r="K20" s="223">
        <v>3.6</v>
      </c>
      <c r="L20" s="224">
        <v>3.5</v>
      </c>
      <c r="M20" s="225">
        <v>4.2</v>
      </c>
      <c r="N20" s="225">
        <v>3.9</v>
      </c>
      <c r="O20" s="226">
        <f t="shared" si="5"/>
        <v>3.75</v>
      </c>
      <c r="P20" s="242">
        <f t="shared" si="6"/>
        <v>2.95</v>
      </c>
      <c r="Q20" s="224"/>
      <c r="R20" s="210">
        <f t="shared" si="7"/>
        <v>3.45</v>
      </c>
      <c r="S20" s="20" t="s">
        <v>200</v>
      </c>
      <c r="T20" s="17" t="e">
        <f t="shared" si="0"/>
        <v>#NUM!</v>
      </c>
      <c r="U20" s="245" t="s">
        <v>200</v>
      </c>
      <c r="W20" s="30">
        <f t="shared" si="8"/>
        <v>0</v>
      </c>
      <c r="X20" s="26">
        <f t="shared" si="2"/>
        <v>0.5</v>
      </c>
      <c r="Y20" s="26">
        <f t="shared" si="1"/>
        <v>2.95</v>
      </c>
      <c r="Z20" s="26">
        <f t="shared" si="1"/>
        <v>0</v>
      </c>
      <c r="AA20" s="26">
        <f t="shared" si="1"/>
        <v>3.45</v>
      </c>
    </row>
    <row r="21" spans="1:28" ht="24.95" customHeight="1">
      <c r="A21" s="27"/>
      <c r="B21" s="241"/>
      <c r="C21" s="241"/>
      <c r="D21" s="241"/>
      <c r="E21" s="241"/>
      <c r="F21" s="9" t="str">
        <f t="shared" si="3"/>
        <v xml:space="preserve"> </v>
      </c>
      <c r="G21" s="206"/>
      <c r="H21" s="207"/>
      <c r="I21" s="208">
        <f t="shared" si="4"/>
        <v>0</v>
      </c>
      <c r="J21" s="222"/>
      <c r="K21" s="223"/>
      <c r="L21" s="224"/>
      <c r="M21" s="225"/>
      <c r="N21" s="225"/>
      <c r="O21" s="226" t="e">
        <f t="shared" si="5"/>
        <v>#NUM!</v>
      </c>
      <c r="P21" s="242" t="e">
        <f t="shared" si="6"/>
        <v>#NUM!</v>
      </c>
      <c r="Q21" s="224"/>
      <c r="R21" s="210" t="e">
        <f t="shared" si="7"/>
        <v>#NUM!</v>
      </c>
      <c r="S21" s="20" t="s">
        <v>200</v>
      </c>
      <c r="T21" s="17" t="e">
        <f t="shared" si="0"/>
        <v>#NUM!</v>
      </c>
      <c r="U21" s="245" t="s">
        <v>200</v>
      </c>
      <c r="W21" s="30" t="str">
        <f t="shared" si="8"/>
        <v xml:space="preserve"> </v>
      </c>
      <c r="X21" s="26">
        <f t="shared" ref="X21" si="9">I21</f>
        <v>0</v>
      </c>
      <c r="Y21" s="26" t="e">
        <f t="shared" ref="Y21" si="10">P21</f>
        <v>#NUM!</v>
      </c>
      <c r="Z21" s="26">
        <f t="shared" ref="Z21" si="11">Q21</f>
        <v>0</v>
      </c>
      <c r="AA21" s="26" t="e">
        <f t="shared" ref="AA21" si="12">R21</f>
        <v>#NUM!</v>
      </c>
    </row>
    <row r="22" spans="1:28" s="167" customFormat="1" ht="55.5" customHeight="1" thickBot="1">
      <c r="C22" s="169"/>
      <c r="F22" s="168"/>
      <c r="G22" s="170"/>
      <c r="H22" s="170"/>
      <c r="I22" s="170"/>
      <c r="J22" s="170"/>
      <c r="K22" s="171"/>
      <c r="L22" s="190"/>
      <c r="M22" s="190"/>
      <c r="N22" s="190"/>
      <c r="O22" s="190"/>
      <c r="P22" s="190"/>
      <c r="Q22" s="171"/>
    </row>
    <row r="23" spans="1:28" ht="16.5" customHeight="1">
      <c r="A23" s="481" t="s">
        <v>0</v>
      </c>
      <c r="B23" s="483" t="s">
        <v>1</v>
      </c>
      <c r="C23" s="485" t="s">
        <v>2</v>
      </c>
      <c r="D23" s="483" t="s">
        <v>3</v>
      </c>
      <c r="E23" s="487" t="s">
        <v>4</v>
      </c>
      <c r="F23" s="487" t="s">
        <v>191</v>
      </c>
      <c r="G23" s="231" t="s">
        <v>1307</v>
      </c>
      <c r="H23" s="232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9"/>
      <c r="T23" s="479" t="s">
        <v>12</v>
      </c>
      <c r="U23" s="479" t="s">
        <v>1305</v>
      </c>
    </row>
    <row r="24" spans="1:28" ht="16.5" customHeight="1" thickBot="1">
      <c r="A24" s="482">
        <v>0</v>
      </c>
      <c r="B24" s="484">
        <v>0</v>
      </c>
      <c r="C24" s="486">
        <v>0</v>
      </c>
      <c r="D24" s="484">
        <v>0</v>
      </c>
      <c r="E24" s="488">
        <v>0</v>
      </c>
      <c r="F24" s="488">
        <v>0</v>
      </c>
      <c r="G24" s="229" t="s">
        <v>1257</v>
      </c>
      <c r="H24" s="227" t="s">
        <v>1262</v>
      </c>
      <c r="I24" s="228" t="s">
        <v>8</v>
      </c>
      <c r="J24" s="15" t="s">
        <v>1258</v>
      </c>
      <c r="K24" s="15" t="s">
        <v>9</v>
      </c>
      <c r="L24" s="15" t="s">
        <v>10</v>
      </c>
      <c r="M24" s="15" t="s">
        <v>1259</v>
      </c>
      <c r="N24" s="15" t="s">
        <v>1260</v>
      </c>
      <c r="O24" s="228" t="s">
        <v>1261</v>
      </c>
      <c r="P24" s="15" t="s">
        <v>11</v>
      </c>
      <c r="Q24" s="234" t="s">
        <v>5</v>
      </c>
      <c r="R24" s="228" t="s">
        <v>6</v>
      </c>
      <c r="S24" s="235" t="s">
        <v>13</v>
      </c>
      <c r="T24" s="480"/>
      <c r="U24" s="480"/>
      <c r="W24" s="29" t="s">
        <v>192</v>
      </c>
      <c r="X24" s="29" t="s">
        <v>8</v>
      </c>
      <c r="Y24" s="29" t="s">
        <v>11</v>
      </c>
      <c r="Z24" s="29" t="s">
        <v>193</v>
      </c>
      <c r="AA24" s="29" t="s">
        <v>13</v>
      </c>
      <c r="AB24" s="29" t="s">
        <v>6</v>
      </c>
    </row>
    <row r="25" spans="1:28" ht="24.95" customHeight="1">
      <c r="A25" s="380">
        <f>'S 5'!A6</f>
        <v>1</v>
      </c>
      <c r="B25" s="381" t="str">
        <f>'S 5'!B6</f>
        <v>Hamouzová Markéta</v>
      </c>
      <c r="C25" s="381">
        <f>'S 5'!C6</f>
        <v>2007</v>
      </c>
      <c r="D25" s="381" t="str">
        <f>'S 5'!D6</f>
        <v>SK GymŠarm Plzeň</v>
      </c>
      <c r="E25" s="381" t="str">
        <f>'S 5'!E6</f>
        <v>CZE</v>
      </c>
      <c r="F25" s="198"/>
      <c r="G25" s="206">
        <v>0.2</v>
      </c>
      <c r="H25" s="207">
        <v>0</v>
      </c>
      <c r="I25" s="208">
        <f>G25+H25</f>
        <v>0.2</v>
      </c>
      <c r="J25" s="222">
        <v>2</v>
      </c>
      <c r="K25" s="223">
        <v>4.2</v>
      </c>
      <c r="L25" s="224">
        <v>4</v>
      </c>
      <c r="M25" s="225">
        <v>4.9000000000000004</v>
      </c>
      <c r="N25" s="225">
        <v>4.5</v>
      </c>
      <c r="O25" s="226">
        <f>IF($O$2=2,TRUNC(SUM(K25:L25)/2*1000)/1000,IF($O$2=3,TRUNC(SUM(K25:M25)/3*1000)/1000,IF($O$2=4,TRUNC(MEDIAN(K25:N25)*1000)/1000,"???")))</f>
        <v>4.3499999999999996</v>
      </c>
      <c r="P25" s="230">
        <f>IF(AND(J25=0,O25=0),0,IF(($Q$2-J25-O25)&lt;0,0,$Q$2-J25-O25))</f>
        <v>3.6500000000000004</v>
      </c>
      <c r="Q25" s="224"/>
      <c r="R25" s="210">
        <f>I25+P25-Q25</f>
        <v>3.8500000000000005</v>
      </c>
      <c r="S25" s="20">
        <f>R9+R25</f>
        <v>7.7</v>
      </c>
      <c r="T25" s="17" t="e">
        <f t="shared" ref="T25:T37" si="13">RANK(R25,$R$25:$R$37)</f>
        <v>#NUM!</v>
      </c>
      <c r="U25" s="21" t="e">
        <f t="shared" ref="U25:U37" si="14">RANK(S25,$S$25:$S$37)</f>
        <v>#NUM!</v>
      </c>
      <c r="W25" s="30">
        <f>F25</f>
        <v>0</v>
      </c>
      <c r="X25" s="26">
        <f>I25</f>
        <v>0.2</v>
      </c>
      <c r="Y25" s="26">
        <f t="shared" ref="Y25:AB36" si="15">P25</f>
        <v>3.6500000000000004</v>
      </c>
      <c r="Z25" s="26">
        <f t="shared" si="15"/>
        <v>0</v>
      </c>
      <c r="AA25" s="26">
        <f t="shared" si="15"/>
        <v>3.8500000000000005</v>
      </c>
      <c r="AB25" s="26">
        <f t="shared" si="15"/>
        <v>7.7</v>
      </c>
    </row>
    <row r="26" spans="1:28" ht="24.95" customHeight="1">
      <c r="A26" s="380">
        <f>'S 5'!A7</f>
        <v>2</v>
      </c>
      <c r="B26" s="381" t="str">
        <f>'S 5'!B7</f>
        <v xml:space="preserve">Spálenková Ella </v>
      </c>
      <c r="C26" s="381">
        <f>'S 5'!C7</f>
        <v>2007</v>
      </c>
      <c r="D26" s="381" t="str">
        <f>'S 5'!D7</f>
        <v>GSK Tábor</v>
      </c>
      <c r="E26" s="381" t="str">
        <f>'S 5'!E7</f>
        <v>CZE</v>
      </c>
      <c r="F26" s="198"/>
      <c r="G26" s="206">
        <v>0.3</v>
      </c>
      <c r="H26" s="207">
        <v>0</v>
      </c>
      <c r="I26" s="208">
        <f>G26+H26</f>
        <v>0.3</v>
      </c>
      <c r="J26" s="222">
        <v>1.6</v>
      </c>
      <c r="K26" s="223">
        <v>4.0999999999999996</v>
      </c>
      <c r="L26" s="224">
        <v>3.8</v>
      </c>
      <c r="M26" s="225">
        <v>3.8</v>
      </c>
      <c r="N26" s="225">
        <v>4.3</v>
      </c>
      <c r="O26" s="226">
        <f>IF($O$2=2,TRUNC(SUM(K26:L26)/2*1000)/1000,IF($O$2=3,TRUNC(SUM(K26:M26)/3*1000)/1000,IF($O$2=4,TRUNC(MEDIAN(K26:N26)*1000)/1000,"???")))</f>
        <v>3.95</v>
      </c>
      <c r="P26" s="230">
        <f>IF(AND(J26=0,O26=0),0,IF(($Q$2-J26-O26)&lt;0,0,$Q$2-J26-O26))</f>
        <v>4.45</v>
      </c>
      <c r="Q26" s="224"/>
      <c r="R26" s="210">
        <f>I26+P26-Q26</f>
        <v>4.75</v>
      </c>
      <c r="S26" s="20">
        <f t="shared" ref="S26:S37" si="16">R10+R26</f>
        <v>7.35</v>
      </c>
      <c r="T26" s="17" t="e">
        <f t="shared" si="13"/>
        <v>#NUM!</v>
      </c>
      <c r="U26" s="21" t="e">
        <f t="shared" si="14"/>
        <v>#NUM!</v>
      </c>
      <c r="W26" s="30">
        <f>F26</f>
        <v>0</v>
      </c>
      <c r="X26" s="26">
        <f t="shared" ref="X26:X36" si="17">I26</f>
        <v>0.3</v>
      </c>
      <c r="Y26" s="26">
        <f t="shared" si="15"/>
        <v>4.45</v>
      </c>
      <c r="Z26" s="26">
        <f t="shared" si="15"/>
        <v>0</v>
      </c>
      <c r="AA26" s="26">
        <f t="shared" si="15"/>
        <v>4.75</v>
      </c>
      <c r="AB26" s="26">
        <f t="shared" si="15"/>
        <v>7.35</v>
      </c>
    </row>
    <row r="27" spans="1:28" ht="24.95" customHeight="1">
      <c r="A27" s="380">
        <f>'S 5'!A8</f>
        <v>3</v>
      </c>
      <c r="B27" s="381" t="str">
        <f>'S 5'!B8</f>
        <v>Svobodová Klára</v>
      </c>
      <c r="C27" s="381">
        <f>'S 5'!C8</f>
        <v>2007</v>
      </c>
      <c r="D27" s="381" t="str">
        <f>'S 5'!D8</f>
        <v>RGC Karlovy Vary</v>
      </c>
      <c r="E27" s="381" t="str">
        <f>'S 5'!E8</f>
        <v>CZE</v>
      </c>
      <c r="F27" s="198"/>
      <c r="G27" s="206">
        <v>1.7</v>
      </c>
      <c r="H27" s="207">
        <v>0.9</v>
      </c>
      <c r="I27" s="208">
        <f t="shared" ref="I27:I37" si="18">G27+H27</f>
        <v>2.6</v>
      </c>
      <c r="J27" s="222">
        <v>1.6</v>
      </c>
      <c r="K27" s="223">
        <v>2.4</v>
      </c>
      <c r="L27" s="224">
        <v>3</v>
      </c>
      <c r="M27" s="225">
        <v>4.0999999999999996</v>
      </c>
      <c r="N27" s="225">
        <v>1.9</v>
      </c>
      <c r="O27" s="226">
        <f t="shared" ref="O27:O37" si="19">IF($O$2=2,TRUNC(SUM(K27:L27)/2*1000)/1000,IF($O$2=3,TRUNC(SUM(K27:M27)/3*1000)/1000,IF($O$2=4,TRUNC(MEDIAN(K27:N27)*1000)/1000,"???")))</f>
        <v>2.7</v>
      </c>
      <c r="P27" s="230">
        <f t="shared" ref="P27:P37" si="20">IF(AND(J27=0,O27=0),0,IF(($Q$2-J27-O27)&lt;0,0,$Q$2-J27-O27))</f>
        <v>5.7</v>
      </c>
      <c r="Q27" s="224"/>
      <c r="R27" s="210">
        <f t="shared" ref="R27:R37" si="21">I27+P27-Q27</f>
        <v>8.3000000000000007</v>
      </c>
      <c r="S27" s="20">
        <f t="shared" si="16"/>
        <v>15.100000000000001</v>
      </c>
      <c r="T27" s="17" t="e">
        <f t="shared" si="13"/>
        <v>#NUM!</v>
      </c>
      <c r="U27" s="21" t="e">
        <f t="shared" si="14"/>
        <v>#NUM!</v>
      </c>
      <c r="W27" s="30">
        <f t="shared" ref="W27:W37" si="22">F27</f>
        <v>0</v>
      </c>
      <c r="X27" s="26">
        <f t="shared" si="17"/>
        <v>2.6</v>
      </c>
      <c r="Y27" s="26">
        <f t="shared" si="15"/>
        <v>5.7</v>
      </c>
      <c r="Z27" s="26">
        <f t="shared" si="15"/>
        <v>0</v>
      </c>
      <c r="AA27" s="26">
        <f t="shared" si="15"/>
        <v>8.3000000000000007</v>
      </c>
      <c r="AB27" s="26">
        <f t="shared" si="15"/>
        <v>15.100000000000001</v>
      </c>
    </row>
    <row r="28" spans="1:28" ht="24.95" customHeight="1">
      <c r="A28" s="380">
        <f>'S 5'!A9</f>
        <v>4</v>
      </c>
      <c r="B28" s="381" t="str">
        <f>'S 5'!B9</f>
        <v>Bystřická Natálie</v>
      </c>
      <c r="C28" s="381">
        <f>'S 5'!C9</f>
        <v>2007</v>
      </c>
      <c r="D28" s="381" t="str">
        <f>'S 5'!D9</f>
        <v>TJ Slavoj Plzeň</v>
      </c>
      <c r="E28" s="381" t="str">
        <f>'S 5'!E9</f>
        <v>CZE</v>
      </c>
      <c r="F28" s="198"/>
      <c r="G28" s="206">
        <v>0.5</v>
      </c>
      <c r="H28" s="207">
        <v>0.4</v>
      </c>
      <c r="I28" s="208">
        <f t="shared" si="18"/>
        <v>0.9</v>
      </c>
      <c r="J28" s="222">
        <v>1.4</v>
      </c>
      <c r="K28" s="223">
        <v>3</v>
      </c>
      <c r="L28" s="224">
        <v>3.1</v>
      </c>
      <c r="M28" s="225">
        <v>4.5999999999999996</v>
      </c>
      <c r="N28" s="225">
        <v>2.9</v>
      </c>
      <c r="O28" s="226">
        <f t="shared" si="19"/>
        <v>3.05</v>
      </c>
      <c r="P28" s="230">
        <f t="shared" si="20"/>
        <v>5.55</v>
      </c>
      <c r="Q28" s="224"/>
      <c r="R28" s="210">
        <f t="shared" si="21"/>
        <v>6.45</v>
      </c>
      <c r="S28" s="20">
        <f t="shared" si="16"/>
        <v>13.05</v>
      </c>
      <c r="T28" s="17" t="e">
        <f t="shared" si="13"/>
        <v>#NUM!</v>
      </c>
      <c r="U28" s="21" t="e">
        <f t="shared" si="14"/>
        <v>#NUM!</v>
      </c>
      <c r="W28" s="30">
        <f t="shared" si="22"/>
        <v>0</v>
      </c>
      <c r="X28" s="26">
        <f t="shared" si="17"/>
        <v>0.9</v>
      </c>
      <c r="Y28" s="26">
        <f t="shared" si="15"/>
        <v>5.55</v>
      </c>
      <c r="Z28" s="26">
        <f t="shared" si="15"/>
        <v>0</v>
      </c>
      <c r="AA28" s="26">
        <f t="shared" si="15"/>
        <v>6.45</v>
      </c>
      <c r="AB28" s="26">
        <f t="shared" si="15"/>
        <v>13.05</v>
      </c>
    </row>
    <row r="29" spans="1:28" ht="24.95" customHeight="1">
      <c r="A29" s="380">
        <f>'S 5'!A10</f>
        <v>5</v>
      </c>
      <c r="B29" s="381" t="str">
        <f>'S 5'!B10</f>
        <v>Bulantová Charlotta</v>
      </c>
      <c r="C29" s="381">
        <f>'S 5'!C10</f>
        <v>2007</v>
      </c>
      <c r="D29" s="381" t="str">
        <f>'S 5'!D10</f>
        <v>TJ Sokol Bedřichov</v>
      </c>
      <c r="E29" s="381" t="str">
        <f>'S 5'!E10</f>
        <v>CZE</v>
      </c>
      <c r="F29" s="198"/>
      <c r="G29" s="206">
        <v>2.7</v>
      </c>
      <c r="H29" s="207">
        <v>1.6</v>
      </c>
      <c r="I29" s="208">
        <f t="shared" si="18"/>
        <v>4.3000000000000007</v>
      </c>
      <c r="J29" s="222">
        <v>1.3</v>
      </c>
      <c r="K29" s="223">
        <v>2.4</v>
      </c>
      <c r="L29" s="224">
        <v>2.5</v>
      </c>
      <c r="M29" s="225">
        <v>3</v>
      </c>
      <c r="N29" s="225">
        <v>1.8</v>
      </c>
      <c r="O29" s="226">
        <f t="shared" si="19"/>
        <v>2.4500000000000002</v>
      </c>
      <c r="P29" s="230">
        <f t="shared" si="20"/>
        <v>6.2499999999999991</v>
      </c>
      <c r="Q29" s="224"/>
      <c r="R29" s="210">
        <f t="shared" si="21"/>
        <v>10.55</v>
      </c>
      <c r="S29" s="20">
        <f t="shared" si="16"/>
        <v>20.05</v>
      </c>
      <c r="T29" s="17" t="e">
        <f t="shared" si="13"/>
        <v>#NUM!</v>
      </c>
      <c r="U29" s="21" t="e">
        <f t="shared" si="14"/>
        <v>#NUM!</v>
      </c>
      <c r="W29" s="30">
        <f t="shared" si="22"/>
        <v>0</v>
      </c>
      <c r="X29" s="26">
        <f t="shared" si="17"/>
        <v>4.3000000000000007</v>
      </c>
      <c r="Y29" s="26">
        <f t="shared" si="15"/>
        <v>6.2499999999999991</v>
      </c>
      <c r="Z29" s="26">
        <f t="shared" si="15"/>
        <v>0</v>
      </c>
      <c r="AA29" s="26">
        <f t="shared" si="15"/>
        <v>10.55</v>
      </c>
      <c r="AB29" s="26">
        <f t="shared" si="15"/>
        <v>20.05</v>
      </c>
    </row>
    <row r="30" spans="1:28" ht="24.95" customHeight="1">
      <c r="A30" s="380">
        <f>'S 5'!A11</f>
        <v>7</v>
      </c>
      <c r="B30" s="381" t="str">
        <f>'S 5'!B11</f>
        <v>Špalová Klára</v>
      </c>
      <c r="C30" s="381">
        <f>'S 5'!C11</f>
        <v>2007</v>
      </c>
      <c r="D30" s="381" t="str">
        <f>'S 5'!D11</f>
        <v>SK GymŠarm Plzeň</v>
      </c>
      <c r="E30" s="381" t="str">
        <f>'S 5'!E11</f>
        <v>CZE</v>
      </c>
      <c r="F30" s="198"/>
      <c r="G30" s="206">
        <v>0.5</v>
      </c>
      <c r="H30" s="207">
        <v>0</v>
      </c>
      <c r="I30" s="208">
        <f t="shared" si="18"/>
        <v>0.5</v>
      </c>
      <c r="J30" s="222">
        <v>3.6</v>
      </c>
      <c r="K30" s="223">
        <v>3.6</v>
      </c>
      <c r="L30" s="224">
        <v>3.7</v>
      </c>
      <c r="M30" s="225">
        <v>4.3</v>
      </c>
      <c r="N30" s="225">
        <v>3</v>
      </c>
      <c r="O30" s="226">
        <f t="shared" si="19"/>
        <v>3.65</v>
      </c>
      <c r="P30" s="230">
        <f t="shared" si="20"/>
        <v>2.7500000000000004</v>
      </c>
      <c r="Q30" s="224"/>
      <c r="R30" s="210">
        <f t="shared" si="21"/>
        <v>3.2500000000000004</v>
      </c>
      <c r="S30" s="20">
        <f t="shared" si="16"/>
        <v>8.15</v>
      </c>
      <c r="T30" s="17" t="e">
        <f t="shared" si="13"/>
        <v>#NUM!</v>
      </c>
      <c r="U30" s="21" t="e">
        <f t="shared" si="14"/>
        <v>#NUM!</v>
      </c>
      <c r="W30" s="30">
        <f t="shared" si="22"/>
        <v>0</v>
      </c>
      <c r="X30" s="26">
        <f t="shared" si="17"/>
        <v>0.5</v>
      </c>
      <c r="Y30" s="26">
        <f t="shared" si="15"/>
        <v>2.7500000000000004</v>
      </c>
      <c r="Z30" s="26">
        <f t="shared" si="15"/>
        <v>0</v>
      </c>
      <c r="AA30" s="26">
        <f t="shared" si="15"/>
        <v>3.2500000000000004</v>
      </c>
      <c r="AB30" s="26">
        <f t="shared" si="15"/>
        <v>8.15</v>
      </c>
    </row>
    <row r="31" spans="1:28" ht="24.95" customHeight="1">
      <c r="A31" s="380">
        <f>'S 5'!A12</f>
        <v>8</v>
      </c>
      <c r="B31" s="381" t="str">
        <f>'S 5'!B12</f>
        <v>Petříková Valentýna</v>
      </c>
      <c r="C31" s="381">
        <f>'S 5'!C12</f>
        <v>2007</v>
      </c>
      <c r="D31" s="381" t="str">
        <f>'S 5'!D12</f>
        <v>RG Proactive Milevsko</v>
      </c>
      <c r="E31" s="381" t="str">
        <f>'S 5'!E12</f>
        <v>CZE</v>
      </c>
      <c r="F31" s="198"/>
      <c r="G31" s="206">
        <v>2.4</v>
      </c>
      <c r="H31" s="207">
        <v>0.9</v>
      </c>
      <c r="I31" s="208">
        <f t="shared" si="18"/>
        <v>3.3</v>
      </c>
      <c r="J31" s="222">
        <v>1.3</v>
      </c>
      <c r="K31" s="223">
        <v>2</v>
      </c>
      <c r="L31" s="224">
        <v>2.7</v>
      </c>
      <c r="M31" s="225">
        <v>1.8</v>
      </c>
      <c r="N31" s="225">
        <v>2.6</v>
      </c>
      <c r="O31" s="226">
        <f t="shared" si="19"/>
        <v>2.2999999999999998</v>
      </c>
      <c r="P31" s="230">
        <f t="shared" si="20"/>
        <v>6.3999999999999995</v>
      </c>
      <c r="Q31" s="224"/>
      <c r="R31" s="210">
        <f t="shared" si="21"/>
        <v>9.6999999999999993</v>
      </c>
      <c r="S31" s="20">
        <f t="shared" si="16"/>
        <v>19.299999999999997</v>
      </c>
      <c r="T31" s="17" t="e">
        <f t="shared" si="13"/>
        <v>#NUM!</v>
      </c>
      <c r="U31" s="21" t="e">
        <f t="shared" si="14"/>
        <v>#NUM!</v>
      </c>
      <c r="W31" s="30">
        <f t="shared" si="22"/>
        <v>0</v>
      </c>
      <c r="X31" s="26">
        <f t="shared" si="17"/>
        <v>3.3</v>
      </c>
      <c r="Y31" s="26">
        <f t="shared" si="15"/>
        <v>6.3999999999999995</v>
      </c>
      <c r="Z31" s="26">
        <f t="shared" si="15"/>
        <v>0</v>
      </c>
      <c r="AA31" s="26">
        <f t="shared" si="15"/>
        <v>9.6999999999999993</v>
      </c>
      <c r="AB31" s="26">
        <f t="shared" si="15"/>
        <v>19.299999999999997</v>
      </c>
    </row>
    <row r="32" spans="1:28" ht="24.95" customHeight="1">
      <c r="A32" s="380">
        <f>'S 5'!A13</f>
        <v>9</v>
      </c>
      <c r="B32" s="381" t="str">
        <f>'S 5'!B13</f>
        <v xml:space="preserve">Fedunova Darja </v>
      </c>
      <c r="C32" s="381">
        <f>'S 5'!C13</f>
        <v>2007</v>
      </c>
      <c r="D32" s="381" t="str">
        <f>'S 5'!D13</f>
        <v>TOPGYM Karlovy Vary</v>
      </c>
      <c r="E32" s="381" t="str">
        <f>'S 5'!E13</f>
        <v>CZE</v>
      </c>
      <c r="F32" s="198"/>
      <c r="G32" s="206">
        <v>0.9</v>
      </c>
      <c r="H32" s="207">
        <v>0.4</v>
      </c>
      <c r="I32" s="208">
        <f t="shared" si="18"/>
        <v>1.3</v>
      </c>
      <c r="J32" s="222">
        <v>2.2999999999999998</v>
      </c>
      <c r="K32" s="223">
        <v>4</v>
      </c>
      <c r="L32" s="224">
        <v>2.6</v>
      </c>
      <c r="M32" s="225">
        <v>3.5</v>
      </c>
      <c r="N32" s="225">
        <v>3.3</v>
      </c>
      <c r="O32" s="226">
        <f t="shared" si="19"/>
        <v>3.4</v>
      </c>
      <c r="P32" s="230">
        <f t="shared" si="20"/>
        <v>4.3000000000000007</v>
      </c>
      <c r="Q32" s="224"/>
      <c r="R32" s="210">
        <f t="shared" si="21"/>
        <v>5.6000000000000005</v>
      </c>
      <c r="S32" s="20">
        <f t="shared" si="16"/>
        <v>8.75</v>
      </c>
      <c r="T32" s="17" t="e">
        <f t="shared" si="13"/>
        <v>#NUM!</v>
      </c>
      <c r="U32" s="21" t="e">
        <f t="shared" si="14"/>
        <v>#NUM!</v>
      </c>
      <c r="W32" s="30">
        <f t="shared" si="22"/>
        <v>0</v>
      </c>
      <c r="X32" s="26">
        <f t="shared" si="17"/>
        <v>1.3</v>
      </c>
      <c r="Y32" s="26">
        <f t="shared" si="15"/>
        <v>4.3000000000000007</v>
      </c>
      <c r="Z32" s="26">
        <f t="shared" si="15"/>
        <v>0</v>
      </c>
      <c r="AA32" s="26">
        <f t="shared" si="15"/>
        <v>5.6000000000000005</v>
      </c>
      <c r="AB32" s="26">
        <f t="shared" si="15"/>
        <v>8.75</v>
      </c>
    </row>
    <row r="33" spans="1:28" ht="24.95" customHeight="1">
      <c r="A33" s="380">
        <f>'S 5'!A14</f>
        <v>10</v>
      </c>
      <c r="B33" s="381" t="str">
        <f>'S 5'!B14</f>
        <v>Koutná Tereza</v>
      </c>
      <c r="C33" s="381">
        <f>'S 5'!C14</f>
        <v>2007</v>
      </c>
      <c r="D33" s="381" t="str">
        <f>'S 5'!D14</f>
        <v>Sportunion Rauris</v>
      </c>
      <c r="E33" s="381" t="str">
        <f>'S 5'!E14</f>
        <v>AUT</v>
      </c>
      <c r="F33" s="198"/>
      <c r="G33" s="206">
        <v>0.7</v>
      </c>
      <c r="H33" s="207">
        <v>0.6</v>
      </c>
      <c r="I33" s="208">
        <f t="shared" si="18"/>
        <v>1.2999999999999998</v>
      </c>
      <c r="J33" s="222">
        <v>1.7</v>
      </c>
      <c r="K33" s="223">
        <v>2.8</v>
      </c>
      <c r="L33" s="224">
        <v>2.7</v>
      </c>
      <c r="M33" s="225">
        <v>2.6</v>
      </c>
      <c r="N33" s="225">
        <v>3.6</v>
      </c>
      <c r="O33" s="226">
        <f t="shared" si="19"/>
        <v>2.75</v>
      </c>
      <c r="P33" s="230">
        <f t="shared" si="20"/>
        <v>5.5500000000000007</v>
      </c>
      <c r="Q33" s="224"/>
      <c r="R33" s="210">
        <f t="shared" si="21"/>
        <v>6.8500000000000005</v>
      </c>
      <c r="S33" s="20">
        <f t="shared" si="16"/>
        <v>12.600000000000001</v>
      </c>
      <c r="T33" s="17" t="e">
        <f t="shared" si="13"/>
        <v>#NUM!</v>
      </c>
      <c r="U33" s="21" t="e">
        <f t="shared" si="14"/>
        <v>#NUM!</v>
      </c>
      <c r="W33" s="30">
        <f t="shared" si="22"/>
        <v>0</v>
      </c>
      <c r="X33" s="26">
        <f t="shared" si="17"/>
        <v>1.2999999999999998</v>
      </c>
      <c r="Y33" s="26">
        <f t="shared" si="15"/>
        <v>5.5500000000000007</v>
      </c>
      <c r="Z33" s="26">
        <f t="shared" si="15"/>
        <v>0</v>
      </c>
      <c r="AA33" s="26">
        <f t="shared" si="15"/>
        <v>6.8500000000000005</v>
      </c>
      <c r="AB33" s="26">
        <f t="shared" si="15"/>
        <v>12.600000000000001</v>
      </c>
    </row>
    <row r="34" spans="1:28" ht="24.95" customHeight="1">
      <c r="A34" s="380">
        <f>'S 5'!A15</f>
        <v>11</v>
      </c>
      <c r="B34" s="381" t="str">
        <f>'S 5'!B15</f>
        <v xml:space="preserve">Deimová Anna </v>
      </c>
      <c r="C34" s="381">
        <f>'S 5'!C15</f>
        <v>2007</v>
      </c>
      <c r="D34" s="381" t="str">
        <f>'S 5'!D15</f>
        <v>GSK Tábor</v>
      </c>
      <c r="E34" s="381" t="str">
        <f>'S 5'!E15</f>
        <v>CZE</v>
      </c>
      <c r="F34" s="198"/>
      <c r="G34" s="206">
        <v>0.5</v>
      </c>
      <c r="H34" s="207">
        <v>0.3</v>
      </c>
      <c r="I34" s="208">
        <f t="shared" si="18"/>
        <v>0.8</v>
      </c>
      <c r="J34" s="222">
        <v>1.9</v>
      </c>
      <c r="K34" s="223">
        <v>4.2</v>
      </c>
      <c r="L34" s="224">
        <v>3.7</v>
      </c>
      <c r="M34" s="225">
        <v>4</v>
      </c>
      <c r="N34" s="225">
        <v>4.8</v>
      </c>
      <c r="O34" s="226">
        <f t="shared" si="19"/>
        <v>4.0999999999999996</v>
      </c>
      <c r="P34" s="230">
        <f t="shared" si="20"/>
        <v>4</v>
      </c>
      <c r="Q34" s="224">
        <v>0.3</v>
      </c>
      <c r="R34" s="210">
        <f t="shared" si="21"/>
        <v>4.5</v>
      </c>
      <c r="S34" s="20">
        <f t="shared" si="16"/>
        <v>7.6</v>
      </c>
      <c r="T34" s="17" t="e">
        <f t="shared" si="13"/>
        <v>#NUM!</v>
      </c>
      <c r="U34" s="21" t="e">
        <f t="shared" si="14"/>
        <v>#NUM!</v>
      </c>
      <c r="W34" s="30">
        <f t="shared" si="22"/>
        <v>0</v>
      </c>
      <c r="X34" s="26">
        <f t="shared" si="17"/>
        <v>0.8</v>
      </c>
      <c r="Y34" s="26">
        <f t="shared" si="15"/>
        <v>4</v>
      </c>
      <c r="Z34" s="26">
        <f t="shared" si="15"/>
        <v>0.3</v>
      </c>
      <c r="AA34" s="26">
        <f t="shared" si="15"/>
        <v>4.5</v>
      </c>
      <c r="AB34" s="26">
        <f t="shared" si="15"/>
        <v>7.6</v>
      </c>
    </row>
    <row r="35" spans="1:28" ht="24.95" customHeight="1">
      <c r="A35" s="380">
        <f>'S 5'!A16</f>
        <v>12</v>
      </c>
      <c r="B35" s="381" t="str">
        <f>'S 5'!B16</f>
        <v>Šimáková Veronika</v>
      </c>
      <c r="C35" s="381">
        <f>'S 5'!C16</f>
        <v>2007</v>
      </c>
      <c r="D35" s="381" t="str">
        <f>'S 5'!D16</f>
        <v>RG Proactive Milevsko</v>
      </c>
      <c r="E35" s="381" t="str">
        <f>'S 5'!E16</f>
        <v>CZE</v>
      </c>
      <c r="F35" s="198"/>
      <c r="G35" s="206">
        <v>2</v>
      </c>
      <c r="H35" s="207">
        <v>0.7</v>
      </c>
      <c r="I35" s="208">
        <f t="shared" si="18"/>
        <v>2.7</v>
      </c>
      <c r="J35" s="222">
        <v>1.4</v>
      </c>
      <c r="K35" s="223">
        <v>2.8</v>
      </c>
      <c r="L35" s="224">
        <v>2.2000000000000002</v>
      </c>
      <c r="M35" s="225">
        <v>2.5</v>
      </c>
      <c r="N35" s="225">
        <v>1.8</v>
      </c>
      <c r="O35" s="226">
        <f t="shared" si="19"/>
        <v>2.35</v>
      </c>
      <c r="P35" s="230">
        <f t="shared" si="20"/>
        <v>6.25</v>
      </c>
      <c r="Q35" s="224">
        <v>0.6</v>
      </c>
      <c r="R35" s="210">
        <f t="shared" si="21"/>
        <v>8.35</v>
      </c>
      <c r="S35" s="20">
        <f t="shared" si="16"/>
        <v>16</v>
      </c>
      <c r="T35" s="17" t="e">
        <f t="shared" si="13"/>
        <v>#NUM!</v>
      </c>
      <c r="U35" s="21" t="e">
        <f t="shared" si="14"/>
        <v>#NUM!</v>
      </c>
      <c r="W35" s="30">
        <f t="shared" si="22"/>
        <v>0</v>
      </c>
      <c r="X35" s="26">
        <f t="shared" si="17"/>
        <v>2.7</v>
      </c>
      <c r="Y35" s="26">
        <f t="shared" si="15"/>
        <v>6.25</v>
      </c>
      <c r="Z35" s="26">
        <f t="shared" si="15"/>
        <v>0.6</v>
      </c>
      <c r="AA35" s="26">
        <f t="shared" si="15"/>
        <v>8.35</v>
      </c>
      <c r="AB35" s="26">
        <f t="shared" si="15"/>
        <v>16</v>
      </c>
    </row>
    <row r="36" spans="1:28" ht="24.95" customHeight="1">
      <c r="A36" s="380">
        <f>'S 5'!A17</f>
        <v>13</v>
      </c>
      <c r="B36" s="381" t="str">
        <f>'S 5'!B17</f>
        <v>Kordová Klára</v>
      </c>
      <c r="C36" s="381">
        <f>'S 5'!C17</f>
        <v>2007</v>
      </c>
      <c r="D36" s="381" t="str">
        <f>'S 5'!D17</f>
        <v>SK GymŠarm Plzeň</v>
      </c>
      <c r="E36" s="381" t="str">
        <f>'S 5'!E17</f>
        <v>CZE</v>
      </c>
      <c r="F36" s="198"/>
      <c r="G36" s="206">
        <v>0.3</v>
      </c>
      <c r="H36" s="207">
        <v>0.3</v>
      </c>
      <c r="I36" s="208">
        <f t="shared" si="18"/>
        <v>0.6</v>
      </c>
      <c r="J36" s="222">
        <v>1.9</v>
      </c>
      <c r="K36" s="223">
        <v>3.2</v>
      </c>
      <c r="L36" s="224">
        <v>2.5</v>
      </c>
      <c r="M36" s="225"/>
      <c r="N36" s="225"/>
      <c r="O36" s="226">
        <f t="shared" si="19"/>
        <v>2.85</v>
      </c>
      <c r="P36" s="230">
        <f t="shared" si="20"/>
        <v>5.25</v>
      </c>
      <c r="Q36" s="224"/>
      <c r="R36" s="210">
        <f t="shared" si="21"/>
        <v>5.85</v>
      </c>
      <c r="S36" s="20">
        <f t="shared" si="16"/>
        <v>9.3000000000000007</v>
      </c>
      <c r="T36" s="17" t="e">
        <f t="shared" si="13"/>
        <v>#NUM!</v>
      </c>
      <c r="U36" s="21" t="e">
        <f t="shared" si="14"/>
        <v>#NUM!</v>
      </c>
      <c r="W36" s="30">
        <f t="shared" si="22"/>
        <v>0</v>
      </c>
      <c r="X36" s="26">
        <f t="shared" si="17"/>
        <v>0.6</v>
      </c>
      <c r="Y36" s="26">
        <f t="shared" si="15"/>
        <v>5.25</v>
      </c>
      <c r="Z36" s="26">
        <f t="shared" si="15"/>
        <v>0</v>
      </c>
      <c r="AA36" s="26">
        <f t="shared" si="15"/>
        <v>5.85</v>
      </c>
      <c r="AB36" s="26">
        <f t="shared" si="15"/>
        <v>9.3000000000000007</v>
      </c>
    </row>
    <row r="37" spans="1:28" ht="24.95" customHeight="1">
      <c r="A37" s="27"/>
      <c r="B37" s="241"/>
      <c r="C37" s="241"/>
      <c r="D37" s="241"/>
      <c r="E37" s="241"/>
      <c r="F37" s="198"/>
      <c r="G37" s="206"/>
      <c r="H37" s="207"/>
      <c r="I37" s="208">
        <f t="shared" si="18"/>
        <v>0</v>
      </c>
      <c r="J37" s="222"/>
      <c r="K37" s="223"/>
      <c r="L37" s="224"/>
      <c r="M37" s="225"/>
      <c r="N37" s="225"/>
      <c r="O37" s="226" t="e">
        <f t="shared" si="19"/>
        <v>#NUM!</v>
      </c>
      <c r="P37" s="230" t="e">
        <f t="shared" si="20"/>
        <v>#NUM!</v>
      </c>
      <c r="Q37" s="224"/>
      <c r="R37" s="210" t="e">
        <f t="shared" si="21"/>
        <v>#NUM!</v>
      </c>
      <c r="S37" s="20" t="e">
        <f t="shared" si="16"/>
        <v>#NUM!</v>
      </c>
      <c r="T37" s="17" t="e">
        <f t="shared" si="13"/>
        <v>#NUM!</v>
      </c>
      <c r="U37" s="21" t="e">
        <f t="shared" si="14"/>
        <v>#NUM!</v>
      </c>
      <c r="W37" s="30">
        <f t="shared" si="22"/>
        <v>0</v>
      </c>
      <c r="X37" s="26">
        <f t="shared" ref="X37" si="23">I37</f>
        <v>0</v>
      </c>
      <c r="Y37" s="26" t="e">
        <f t="shared" ref="Y37" si="24">P37</f>
        <v>#NUM!</v>
      </c>
      <c r="Z37" s="26">
        <f t="shared" ref="Z37" si="25">Q37</f>
        <v>0</v>
      </c>
      <c r="AA37" s="26" t="e">
        <f t="shared" ref="AA37" si="26">R37</f>
        <v>#NUM!</v>
      </c>
      <c r="AB37" s="26" t="e">
        <f t="shared" ref="AB37" si="27">S37</f>
        <v>#NUM!</v>
      </c>
    </row>
  </sheetData>
  <mergeCells count="16">
    <mergeCell ref="T23:T24"/>
    <mergeCell ref="U23:U24"/>
    <mergeCell ref="A23:A24"/>
    <mergeCell ref="B23:B24"/>
    <mergeCell ref="C23:C24"/>
    <mergeCell ref="D23:D24"/>
    <mergeCell ref="E23:E24"/>
    <mergeCell ref="F23:F24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21 J9:N21 G25:H37 J25:N37">
    <cfRule type="cellIs" dxfId="24" priority="1" stopIfTrue="1" operator="equal">
      <formula>0</formula>
    </cfRule>
  </conditionalFormatting>
  <conditionalFormatting sqref="I9:I21 I25:I37">
    <cfRule type="cellIs" dxfId="23" priority="2" stopIfTrue="1" operator="equal">
      <formula>0</formula>
    </cfRule>
    <cfRule type="cellIs" dxfId="22" priority="3" stopIfTrue="1" operator="greaterThan">
      <formula>-100</formula>
    </cfRule>
  </conditionalFormatting>
  <conditionalFormatting sqref="O25:O37">
    <cfRule type="cellIs" dxfId="21" priority="4" stopIfTrue="1" operator="greaterThan">
      <formula>-100</formula>
    </cfRule>
  </conditionalFormatting>
  <conditionalFormatting sqref="O8:O21">
    <cfRule type="cellIs" dxfId="20" priority="5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opLeftCell="F19" workbookViewId="0">
      <selection activeCell="W21" sqref="W21:W29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22.710937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9" t="s">
        <v>1054</v>
      </c>
      <c r="O1" s="162" t="s">
        <v>11</v>
      </c>
      <c r="P1" s="1"/>
      <c r="Q1" s="247" t="s">
        <v>1271</v>
      </c>
      <c r="R1" s="248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7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">
        <v>1574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1597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">
        <v>1575</v>
      </c>
    </row>
    <row r="7" spans="1:27" ht="16.5" customHeight="1">
      <c r="A7" s="481" t="s">
        <v>0</v>
      </c>
      <c r="B7" s="483" t="s">
        <v>1</v>
      </c>
      <c r="C7" s="485" t="s">
        <v>2</v>
      </c>
      <c r="D7" s="483" t="s">
        <v>3</v>
      </c>
      <c r="E7" s="487" t="s">
        <v>4</v>
      </c>
      <c r="F7" s="487" t="s">
        <v>191</v>
      </c>
      <c r="G7" s="231" t="s">
        <v>1309</v>
      </c>
      <c r="H7" s="232"/>
      <c r="I7" s="16"/>
      <c r="J7" s="16"/>
      <c r="K7" s="16"/>
      <c r="L7" s="16"/>
      <c r="M7" s="16"/>
      <c r="N7" s="16"/>
      <c r="O7" s="16"/>
      <c r="P7" s="16"/>
      <c r="Q7" s="16">
        <v>0</v>
      </c>
      <c r="R7" s="16">
        <v>0</v>
      </c>
      <c r="S7" s="19"/>
      <c r="T7" s="479" t="s">
        <v>12</v>
      </c>
      <c r="U7" s="475"/>
    </row>
    <row r="8" spans="1:27" ht="16.5" customHeight="1" thickBot="1">
      <c r="A8" s="482">
        <v>0</v>
      </c>
      <c r="B8" s="484">
        <v>0</v>
      </c>
      <c r="C8" s="486">
        <v>0</v>
      </c>
      <c r="D8" s="484">
        <v>0</v>
      </c>
      <c r="E8" s="488">
        <v>0</v>
      </c>
      <c r="F8" s="488">
        <v>0</v>
      </c>
      <c r="G8" s="229" t="s">
        <v>1257</v>
      </c>
      <c r="H8" s="227" t="s">
        <v>1262</v>
      </c>
      <c r="I8" s="228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8" t="s">
        <v>1261</v>
      </c>
      <c r="P8" s="228" t="s">
        <v>11</v>
      </c>
      <c r="Q8" s="234" t="s">
        <v>5</v>
      </c>
      <c r="R8" s="228" t="s">
        <v>6</v>
      </c>
      <c r="S8" s="18" t="s">
        <v>13</v>
      </c>
      <c r="T8" s="480"/>
      <c r="U8" s="476"/>
      <c r="W8" s="29" t="s">
        <v>192</v>
      </c>
      <c r="X8" s="29" t="s">
        <v>8</v>
      </c>
      <c r="Y8" s="29" t="s">
        <v>11</v>
      </c>
      <c r="Z8" s="29" t="s">
        <v>193</v>
      </c>
      <c r="AA8" s="29" t="s">
        <v>13</v>
      </c>
    </row>
    <row r="9" spans="1:27" ht="24.95" customHeight="1">
      <c r="A9" s="380">
        <f>'S 6'!A6</f>
        <v>1</v>
      </c>
      <c r="B9" s="381" t="str">
        <f>'S 6'!B6</f>
        <v>Prokšová Anna</v>
      </c>
      <c r="C9" s="381">
        <f>'S 6'!C6</f>
        <v>2006</v>
      </c>
      <c r="D9" s="381" t="str">
        <f>'S 6'!D6</f>
        <v>TJ Sokol Bedřichov</v>
      </c>
      <c r="E9" s="381" t="str">
        <f>'S 6'!E6</f>
        <v>CZE</v>
      </c>
      <c r="F9" s="198"/>
      <c r="G9" s="206">
        <v>1.5</v>
      </c>
      <c r="H9" s="207">
        <v>2</v>
      </c>
      <c r="I9" s="208">
        <f t="shared" ref="I9:I17" si="0">G9+H9</f>
        <v>3.5</v>
      </c>
      <c r="J9" s="222">
        <v>2.9</v>
      </c>
      <c r="K9" s="223">
        <v>2.8</v>
      </c>
      <c r="L9" s="224">
        <v>1.9</v>
      </c>
      <c r="M9" s="225">
        <v>3.2</v>
      </c>
      <c r="N9" s="225">
        <v>2.7</v>
      </c>
      <c r="O9" s="226">
        <f t="shared" ref="O9:O17" si="1">IF($O$2=2,TRUNC(SUM(K9:L9)/2*1000)/1000,IF($O$2=3,TRUNC(SUM(K9:M9)/3*1000)/1000,IF($O$2=4,TRUNC(MEDIAN(K9:N9)*1000)/1000,"???")))</f>
        <v>2.75</v>
      </c>
      <c r="P9" s="242">
        <f t="shared" ref="P9:P17" si="2">IF(AND(J9=0,O9=0),0,IF(($Q$2-J9-O9)&lt;0,0,$Q$2-J9-O9))</f>
        <v>4.3499999999999996</v>
      </c>
      <c r="Q9" s="224"/>
      <c r="R9" s="210">
        <f t="shared" ref="R9:R17" si="3">I9+P9-Q9</f>
        <v>7.85</v>
      </c>
      <c r="S9" s="20" t="s">
        <v>200</v>
      </c>
      <c r="T9" s="17">
        <f>RANK(R9,$R$9:$R$17)</f>
        <v>2</v>
      </c>
      <c r="U9" s="245"/>
      <c r="W9" s="30">
        <f t="shared" ref="W9:W17" si="4">F9</f>
        <v>0</v>
      </c>
      <c r="X9" s="26">
        <f t="shared" ref="X9:X17" si="5">I9</f>
        <v>3.5</v>
      </c>
      <c r="Y9" s="26">
        <f t="shared" ref="Y9:AA17" si="6">P9</f>
        <v>4.3499999999999996</v>
      </c>
      <c r="Z9" s="26">
        <f t="shared" si="6"/>
        <v>0</v>
      </c>
      <c r="AA9" s="26">
        <f t="shared" si="6"/>
        <v>7.85</v>
      </c>
    </row>
    <row r="10" spans="1:27" ht="24.95" customHeight="1">
      <c r="A10" s="380">
        <f>'S 6'!A7</f>
        <v>2</v>
      </c>
      <c r="B10" s="381" t="str">
        <f>'S 6'!B7</f>
        <v xml:space="preserve">Polanková Natálie </v>
      </c>
      <c r="C10" s="381">
        <f>'S 6'!C7</f>
        <v>2005</v>
      </c>
      <c r="D10" s="381" t="str">
        <f>'S 6'!D7</f>
        <v>TJ Sokol Plzeň IV</v>
      </c>
      <c r="E10" s="381" t="str">
        <f>'S 6'!E7</f>
        <v>CZE</v>
      </c>
      <c r="F10" s="198"/>
      <c r="G10" s="206">
        <v>0.6</v>
      </c>
      <c r="H10" s="207">
        <v>1.7</v>
      </c>
      <c r="I10" s="208">
        <f t="shared" si="0"/>
        <v>2.2999999999999998</v>
      </c>
      <c r="J10" s="222">
        <v>2.6</v>
      </c>
      <c r="K10" s="223">
        <v>3.5</v>
      </c>
      <c r="L10" s="224">
        <v>3.2</v>
      </c>
      <c r="M10" s="225">
        <v>3.1</v>
      </c>
      <c r="N10" s="225">
        <v>2.4</v>
      </c>
      <c r="O10" s="226">
        <f t="shared" si="1"/>
        <v>3.15</v>
      </c>
      <c r="P10" s="242">
        <f t="shared" si="2"/>
        <v>4.25</v>
      </c>
      <c r="Q10" s="224"/>
      <c r="R10" s="210">
        <f t="shared" si="3"/>
        <v>6.55</v>
      </c>
      <c r="S10" s="20" t="s">
        <v>200</v>
      </c>
      <c r="T10" s="17">
        <f>RANK(R10,$R$9:$R$17)</f>
        <v>6</v>
      </c>
      <c r="U10" s="245"/>
      <c r="W10" s="30">
        <f t="shared" si="4"/>
        <v>0</v>
      </c>
      <c r="X10" s="26">
        <f t="shared" si="5"/>
        <v>2.2999999999999998</v>
      </c>
      <c r="Y10" s="26">
        <f t="shared" si="6"/>
        <v>4.25</v>
      </c>
      <c r="Z10" s="26">
        <f t="shared" si="6"/>
        <v>0</v>
      </c>
      <c r="AA10" s="26">
        <f t="shared" si="6"/>
        <v>6.55</v>
      </c>
    </row>
    <row r="11" spans="1:27" ht="24.95" customHeight="1">
      <c r="A11" s="380">
        <f>'S 6'!A8</f>
        <v>3</v>
      </c>
      <c r="B11" s="381" t="str">
        <f>'S 6'!B8</f>
        <v>Jilečková Mariana</v>
      </c>
      <c r="C11" s="381">
        <f>'S 6'!C8</f>
        <v>2005</v>
      </c>
      <c r="D11" s="381" t="str">
        <f>'S 6'!D8</f>
        <v>SK Jihlava</v>
      </c>
      <c r="E11" s="381" t="str">
        <f>'S 6'!E8</f>
        <v>CZE</v>
      </c>
      <c r="F11" s="246"/>
      <c r="G11" s="206">
        <v>1.3</v>
      </c>
      <c r="H11" s="207">
        <v>0.5</v>
      </c>
      <c r="I11" s="208">
        <f t="shared" si="0"/>
        <v>1.8</v>
      </c>
      <c r="J11" s="222">
        <v>3</v>
      </c>
      <c r="K11" s="223">
        <v>2.9</v>
      </c>
      <c r="L11" s="224">
        <v>3.4</v>
      </c>
      <c r="M11" s="225">
        <v>3.9</v>
      </c>
      <c r="N11" s="225">
        <v>2.5</v>
      </c>
      <c r="O11" s="226">
        <f t="shared" si="1"/>
        <v>3.15</v>
      </c>
      <c r="P11" s="242">
        <f t="shared" si="2"/>
        <v>3.85</v>
      </c>
      <c r="Q11" s="224"/>
      <c r="R11" s="210">
        <f t="shared" si="3"/>
        <v>5.65</v>
      </c>
      <c r="S11" s="20"/>
      <c r="T11" s="17"/>
      <c r="U11" s="245"/>
      <c r="W11" s="30"/>
      <c r="X11" s="26">
        <f t="shared" si="5"/>
        <v>1.8</v>
      </c>
      <c r="Y11" s="26">
        <f t="shared" si="6"/>
        <v>3.85</v>
      </c>
      <c r="Z11" s="26">
        <f t="shared" si="6"/>
        <v>0</v>
      </c>
      <c r="AA11" s="26">
        <f t="shared" si="6"/>
        <v>5.65</v>
      </c>
    </row>
    <row r="12" spans="1:27" ht="24.95" customHeight="1">
      <c r="A12" s="380">
        <f>'S 6'!A9</f>
        <v>4</v>
      </c>
      <c r="B12" s="381" t="str">
        <f>'S 6'!B9</f>
        <v>Bencová Karolína</v>
      </c>
      <c r="C12" s="381">
        <f>'S 6'!C9</f>
        <v>2006</v>
      </c>
      <c r="D12" s="381" t="str">
        <f>'S 6'!D9</f>
        <v>Active Žďár nad Sázavou</v>
      </c>
      <c r="E12" s="381" t="str">
        <f>'S 6'!E9</f>
        <v>CZE</v>
      </c>
      <c r="F12" s="246"/>
      <c r="G12" s="206">
        <v>0.8</v>
      </c>
      <c r="H12" s="207">
        <v>0.9</v>
      </c>
      <c r="I12" s="208">
        <f t="shared" si="0"/>
        <v>1.7000000000000002</v>
      </c>
      <c r="J12" s="222">
        <v>2.6</v>
      </c>
      <c r="K12" s="223">
        <v>2.6</v>
      </c>
      <c r="L12" s="224">
        <v>3</v>
      </c>
      <c r="M12" s="225">
        <v>3.7</v>
      </c>
      <c r="N12" s="225">
        <v>1.6</v>
      </c>
      <c r="O12" s="226">
        <f t="shared" si="1"/>
        <v>2.8</v>
      </c>
      <c r="P12" s="242">
        <f t="shared" si="2"/>
        <v>4.6000000000000005</v>
      </c>
      <c r="Q12" s="224"/>
      <c r="R12" s="210">
        <f t="shared" si="3"/>
        <v>6.3000000000000007</v>
      </c>
      <c r="S12" s="20"/>
      <c r="T12" s="17"/>
      <c r="U12" s="245"/>
      <c r="W12" s="30"/>
      <c r="X12" s="26">
        <f t="shared" si="5"/>
        <v>1.7000000000000002</v>
      </c>
      <c r="Y12" s="26">
        <f t="shared" si="6"/>
        <v>4.6000000000000005</v>
      </c>
      <c r="Z12" s="26">
        <f t="shared" si="6"/>
        <v>0</v>
      </c>
      <c r="AA12" s="26">
        <f t="shared" si="6"/>
        <v>6.3000000000000007</v>
      </c>
    </row>
    <row r="13" spans="1:27" ht="24.95" customHeight="1">
      <c r="A13" s="380">
        <f>'S 6'!A10</f>
        <v>6</v>
      </c>
      <c r="B13" s="381" t="str">
        <f>'S 6'!B10</f>
        <v>Kohnová Karolína</v>
      </c>
      <c r="C13" s="381">
        <f>'S 6'!C10</f>
        <v>2006</v>
      </c>
      <c r="D13" s="381" t="str">
        <f>'S 6'!D10</f>
        <v>TJ Sokol Bedřichov</v>
      </c>
      <c r="E13" s="381" t="str">
        <f>'S 6'!E10</f>
        <v>CZE</v>
      </c>
      <c r="F13" s="246"/>
      <c r="G13" s="206">
        <v>1</v>
      </c>
      <c r="H13" s="207">
        <v>0.3</v>
      </c>
      <c r="I13" s="208">
        <f t="shared" si="0"/>
        <v>1.3</v>
      </c>
      <c r="J13" s="222">
        <v>2.2000000000000002</v>
      </c>
      <c r="K13" s="223">
        <v>2.6</v>
      </c>
      <c r="L13" s="224">
        <v>2.8</v>
      </c>
      <c r="M13" s="225">
        <v>3</v>
      </c>
      <c r="N13" s="225">
        <v>1.7</v>
      </c>
      <c r="O13" s="226">
        <f t="shared" si="1"/>
        <v>2.7</v>
      </c>
      <c r="P13" s="242">
        <f t="shared" si="2"/>
        <v>5.0999999999999996</v>
      </c>
      <c r="Q13" s="224"/>
      <c r="R13" s="210">
        <f t="shared" si="3"/>
        <v>6.3999999999999995</v>
      </c>
      <c r="S13" s="20"/>
      <c r="T13" s="17"/>
      <c r="U13" s="245"/>
      <c r="W13" s="30"/>
      <c r="X13" s="26">
        <f t="shared" si="5"/>
        <v>1.3</v>
      </c>
      <c r="Y13" s="26">
        <f t="shared" si="6"/>
        <v>5.0999999999999996</v>
      </c>
      <c r="Z13" s="26">
        <f t="shared" si="6"/>
        <v>0</v>
      </c>
      <c r="AA13" s="26">
        <f t="shared" si="6"/>
        <v>6.3999999999999995</v>
      </c>
    </row>
    <row r="14" spans="1:27" ht="24.95" customHeight="1">
      <c r="A14" s="380">
        <f>'S 6'!A11</f>
        <v>7</v>
      </c>
      <c r="B14" s="381" t="str">
        <f>'S 6'!B11</f>
        <v>Mirošničenko Diana</v>
      </c>
      <c r="C14" s="381">
        <f>'S 6'!C11</f>
        <v>2006</v>
      </c>
      <c r="D14" s="381" t="str">
        <f>'S 6'!D11</f>
        <v>Club Sport Vítkov</v>
      </c>
      <c r="E14" s="381" t="str">
        <f>'S 6'!E11</f>
        <v>CZE</v>
      </c>
      <c r="F14" s="246"/>
      <c r="G14" s="206">
        <v>1.1000000000000001</v>
      </c>
      <c r="H14" s="207">
        <v>1.4</v>
      </c>
      <c r="I14" s="208">
        <f t="shared" si="0"/>
        <v>2.5</v>
      </c>
      <c r="J14" s="222">
        <v>2.1</v>
      </c>
      <c r="K14" s="223">
        <v>2.5</v>
      </c>
      <c r="L14" s="224">
        <v>3.6</v>
      </c>
      <c r="M14" s="225">
        <v>3.1</v>
      </c>
      <c r="N14" s="225">
        <v>2</v>
      </c>
      <c r="O14" s="226">
        <f t="shared" si="1"/>
        <v>2.8</v>
      </c>
      <c r="P14" s="242">
        <f t="shared" si="2"/>
        <v>5.1000000000000005</v>
      </c>
      <c r="Q14" s="224"/>
      <c r="R14" s="210">
        <f t="shared" si="3"/>
        <v>7.6000000000000005</v>
      </c>
      <c r="S14" s="20"/>
      <c r="T14" s="17"/>
      <c r="U14" s="245"/>
      <c r="W14" s="30"/>
      <c r="X14" s="26">
        <f t="shared" si="5"/>
        <v>2.5</v>
      </c>
      <c r="Y14" s="26">
        <f t="shared" si="6"/>
        <v>5.1000000000000005</v>
      </c>
      <c r="Z14" s="26">
        <f t="shared" si="6"/>
        <v>0</v>
      </c>
      <c r="AA14" s="26">
        <f t="shared" si="6"/>
        <v>7.6000000000000005</v>
      </c>
    </row>
    <row r="15" spans="1:27" ht="24.95" customHeight="1">
      <c r="A15" s="380">
        <f>'S 6'!A12</f>
        <v>9</v>
      </c>
      <c r="B15" s="381" t="str">
        <f>'S 6'!B12</f>
        <v>Michálková Veronika</v>
      </c>
      <c r="C15" s="381">
        <f>'S 6'!C12</f>
        <v>2006</v>
      </c>
      <c r="D15" s="381" t="str">
        <f>'S 6'!D12</f>
        <v>SK Jihlava</v>
      </c>
      <c r="E15" s="381" t="str">
        <f>'S 6'!E12</f>
        <v>CZE</v>
      </c>
      <c r="F15" s="246"/>
      <c r="G15" s="206">
        <v>1.6</v>
      </c>
      <c r="H15" s="207">
        <v>0.8</v>
      </c>
      <c r="I15" s="208">
        <f t="shared" si="0"/>
        <v>2.4000000000000004</v>
      </c>
      <c r="J15" s="222">
        <v>2.5</v>
      </c>
      <c r="K15" s="223">
        <v>2.6</v>
      </c>
      <c r="L15" s="224">
        <v>3.2</v>
      </c>
      <c r="M15" s="225">
        <v>3.5</v>
      </c>
      <c r="N15" s="225">
        <v>2.2000000000000002</v>
      </c>
      <c r="O15" s="226">
        <f t="shared" si="1"/>
        <v>2.9</v>
      </c>
      <c r="P15" s="242">
        <f t="shared" si="2"/>
        <v>4.5999999999999996</v>
      </c>
      <c r="Q15" s="224"/>
      <c r="R15" s="210">
        <f t="shared" si="3"/>
        <v>7</v>
      </c>
      <c r="S15" s="20"/>
      <c r="T15" s="17"/>
      <c r="U15" s="245"/>
      <c r="W15" s="30"/>
      <c r="X15" s="26">
        <f t="shared" si="5"/>
        <v>2.4000000000000004</v>
      </c>
      <c r="Y15" s="26">
        <f t="shared" si="6"/>
        <v>4.5999999999999996</v>
      </c>
      <c r="Z15" s="26">
        <f t="shared" si="6"/>
        <v>0</v>
      </c>
      <c r="AA15" s="26">
        <f t="shared" si="6"/>
        <v>7</v>
      </c>
    </row>
    <row r="16" spans="1:27" ht="24.95" customHeight="1">
      <c r="A16" s="380">
        <f>'S 6'!A13</f>
        <v>10</v>
      </c>
      <c r="B16" s="381" t="str">
        <f>'S 6'!B13</f>
        <v>Vedralová Kristýna</v>
      </c>
      <c r="C16" s="381">
        <f>'S 6'!C13</f>
        <v>2005</v>
      </c>
      <c r="D16" s="381" t="str">
        <f>'S 6'!D13</f>
        <v>TJ Sokol Bedřichov</v>
      </c>
      <c r="E16" s="381" t="str">
        <f>'S 6'!E13</f>
        <v>CZE</v>
      </c>
      <c r="F16" s="246"/>
      <c r="G16" s="206">
        <v>1.5</v>
      </c>
      <c r="H16" s="207">
        <v>0.4</v>
      </c>
      <c r="I16" s="208">
        <f t="shared" si="0"/>
        <v>1.9</v>
      </c>
      <c r="J16" s="222">
        <v>2.6</v>
      </c>
      <c r="K16" s="223">
        <v>1.8</v>
      </c>
      <c r="L16" s="224">
        <v>2.2999999999999998</v>
      </c>
      <c r="M16" s="225">
        <v>3.2</v>
      </c>
      <c r="N16" s="225">
        <v>1.7</v>
      </c>
      <c r="O16" s="226">
        <f t="shared" si="1"/>
        <v>2.0499999999999998</v>
      </c>
      <c r="P16" s="242">
        <f t="shared" si="2"/>
        <v>5.3500000000000005</v>
      </c>
      <c r="Q16" s="224"/>
      <c r="R16" s="210">
        <f t="shared" si="3"/>
        <v>7.25</v>
      </c>
      <c r="S16" s="20"/>
      <c r="T16" s="17"/>
      <c r="U16" s="245"/>
      <c r="W16" s="30"/>
      <c r="X16" s="26">
        <f t="shared" si="5"/>
        <v>1.9</v>
      </c>
      <c r="Y16" s="26">
        <f t="shared" si="6"/>
        <v>5.3500000000000005</v>
      </c>
      <c r="Z16" s="26">
        <f t="shared" si="6"/>
        <v>0</v>
      </c>
      <c r="AA16" s="26">
        <f t="shared" si="6"/>
        <v>7.25</v>
      </c>
    </row>
    <row r="17" spans="1:28" ht="24.95" customHeight="1">
      <c r="A17" s="380">
        <f>'S 6'!A14</f>
        <v>12</v>
      </c>
      <c r="B17" s="381" t="str">
        <f>'S 6'!B14</f>
        <v>Stieblerová Nikola</v>
      </c>
      <c r="C17" s="381">
        <f>'S 6'!C14</f>
        <v>2005</v>
      </c>
      <c r="D17" s="381" t="str">
        <f>'S 6'!D14</f>
        <v>SK Jihlava</v>
      </c>
      <c r="E17" s="381" t="str">
        <f>'S 6'!E14</f>
        <v>CZE</v>
      </c>
      <c r="F17" s="246"/>
      <c r="G17" s="206">
        <v>2.5</v>
      </c>
      <c r="H17" s="207">
        <v>1.6</v>
      </c>
      <c r="I17" s="208">
        <f t="shared" si="0"/>
        <v>4.0999999999999996</v>
      </c>
      <c r="J17" s="222">
        <v>2.2999999999999998</v>
      </c>
      <c r="K17" s="223">
        <v>3.1</v>
      </c>
      <c r="L17" s="224">
        <v>2.4</v>
      </c>
      <c r="M17" s="225">
        <v>3.5</v>
      </c>
      <c r="N17" s="225">
        <v>1.8</v>
      </c>
      <c r="O17" s="226">
        <f t="shared" si="1"/>
        <v>2.75</v>
      </c>
      <c r="P17" s="242">
        <f t="shared" si="2"/>
        <v>4.95</v>
      </c>
      <c r="Q17" s="224"/>
      <c r="R17" s="210">
        <f t="shared" si="3"/>
        <v>9.0500000000000007</v>
      </c>
      <c r="S17" s="20" t="s">
        <v>200</v>
      </c>
      <c r="T17" s="17">
        <f>RANK(R17,$R$9:$R$17)</f>
        <v>1</v>
      </c>
      <c r="U17" s="245"/>
      <c r="W17" s="30">
        <f t="shared" si="4"/>
        <v>0</v>
      </c>
      <c r="X17" s="26">
        <f t="shared" si="5"/>
        <v>4.0999999999999996</v>
      </c>
      <c r="Y17" s="26">
        <f t="shared" si="6"/>
        <v>4.95</v>
      </c>
      <c r="Z17" s="26">
        <f t="shared" si="6"/>
        <v>0</v>
      </c>
      <c r="AA17" s="26">
        <f t="shared" si="6"/>
        <v>9.0500000000000007</v>
      </c>
    </row>
    <row r="18" spans="1:28" s="167" customFormat="1" ht="72" customHeight="1" thickBot="1">
      <c r="C18" s="169"/>
      <c r="F18" s="168"/>
      <c r="G18" s="170"/>
      <c r="H18" s="170"/>
      <c r="I18" s="170"/>
      <c r="J18" s="170"/>
      <c r="K18" s="171"/>
      <c r="L18" s="190"/>
      <c r="M18" s="190"/>
      <c r="N18" s="190"/>
      <c r="O18" s="190"/>
      <c r="P18" s="190"/>
      <c r="Q18" s="171"/>
    </row>
    <row r="19" spans="1:28" ht="16.5" customHeight="1">
      <c r="A19" s="481" t="s">
        <v>0</v>
      </c>
      <c r="B19" s="483" t="s">
        <v>1</v>
      </c>
      <c r="C19" s="485" t="s">
        <v>2</v>
      </c>
      <c r="D19" s="483" t="s">
        <v>3</v>
      </c>
      <c r="E19" s="487" t="s">
        <v>4</v>
      </c>
      <c r="F19" s="487" t="s">
        <v>191</v>
      </c>
      <c r="G19" s="231" t="str">
        <f>Kat5S2</f>
        <v>sestava s libovolným náčiním</v>
      </c>
      <c r="H19" s="232"/>
      <c r="I19" s="16"/>
      <c r="J19" s="16"/>
      <c r="K19" s="16"/>
      <c r="L19" s="16"/>
      <c r="M19" s="16"/>
      <c r="N19" s="16"/>
      <c r="O19" s="16"/>
      <c r="P19" s="16"/>
      <c r="Q19" s="16">
        <v>0</v>
      </c>
      <c r="R19" s="16">
        <v>0</v>
      </c>
      <c r="S19" s="19"/>
      <c r="T19" s="479" t="s">
        <v>12</v>
      </c>
      <c r="U19" s="479" t="s">
        <v>1305</v>
      </c>
    </row>
    <row r="20" spans="1:28" ht="16.5" customHeight="1" thickBot="1">
      <c r="A20" s="482">
        <v>0</v>
      </c>
      <c r="B20" s="484">
        <v>0</v>
      </c>
      <c r="C20" s="486">
        <v>0</v>
      </c>
      <c r="D20" s="484">
        <v>0</v>
      </c>
      <c r="E20" s="488">
        <v>0</v>
      </c>
      <c r="F20" s="488">
        <v>0</v>
      </c>
      <c r="G20" s="229" t="s">
        <v>1257</v>
      </c>
      <c r="H20" s="227" t="s">
        <v>1262</v>
      </c>
      <c r="I20" s="228" t="s">
        <v>8</v>
      </c>
      <c r="J20" s="15" t="s">
        <v>1258</v>
      </c>
      <c r="K20" s="15" t="s">
        <v>9</v>
      </c>
      <c r="L20" s="15" t="s">
        <v>10</v>
      </c>
      <c r="M20" s="15" t="s">
        <v>1259</v>
      </c>
      <c r="N20" s="15" t="s">
        <v>1260</v>
      </c>
      <c r="O20" s="228" t="s">
        <v>1261</v>
      </c>
      <c r="P20" s="228" t="s">
        <v>11</v>
      </c>
      <c r="Q20" s="234" t="s">
        <v>5</v>
      </c>
      <c r="R20" s="228" t="s">
        <v>6</v>
      </c>
      <c r="S20" s="18" t="s">
        <v>13</v>
      </c>
      <c r="T20" s="480"/>
      <c r="U20" s="480"/>
      <c r="W20" s="29" t="s">
        <v>192</v>
      </c>
      <c r="X20" s="29" t="s">
        <v>8</v>
      </c>
      <c r="Y20" s="29" t="s">
        <v>11</v>
      </c>
      <c r="Z20" s="29" t="s">
        <v>193</v>
      </c>
      <c r="AA20" s="29" t="s">
        <v>13</v>
      </c>
      <c r="AB20" s="29" t="s">
        <v>6</v>
      </c>
    </row>
    <row r="21" spans="1:28" ht="24.95" customHeight="1">
      <c r="A21" s="380">
        <f>'S 6'!A6</f>
        <v>1</v>
      </c>
      <c r="B21" s="381" t="str">
        <f>'S 6'!B6</f>
        <v>Prokšová Anna</v>
      </c>
      <c r="C21" s="381">
        <f>'S 6'!C6</f>
        <v>2006</v>
      </c>
      <c r="D21" s="381" t="str">
        <f>'S 6'!D6</f>
        <v>TJ Sokol Bedřichov</v>
      </c>
      <c r="E21" s="381" t="str">
        <f>'S 6'!E6</f>
        <v>CZE</v>
      </c>
      <c r="F21" s="198" t="s">
        <v>1612</v>
      </c>
      <c r="G21" s="206">
        <v>3.1</v>
      </c>
      <c r="H21" s="207">
        <v>2.4</v>
      </c>
      <c r="I21" s="208">
        <f t="shared" ref="I21:I30" si="7">G21+H21</f>
        <v>5.5</v>
      </c>
      <c r="J21" s="222">
        <v>1.3</v>
      </c>
      <c r="K21" s="223">
        <v>2.2000000000000002</v>
      </c>
      <c r="L21" s="224">
        <v>1.9</v>
      </c>
      <c r="M21" s="225">
        <v>1.8</v>
      </c>
      <c r="N21" s="225">
        <v>1.3</v>
      </c>
      <c r="O21" s="226">
        <f t="shared" ref="O21:O30" si="8">IF($O$2=2,TRUNC(SUM(K21:L21)/2*1000)/1000,IF($O$2=3,TRUNC(SUM(K21:M21)/3*1000)/1000,IF($O$2=4,TRUNC(MEDIAN(K21:N21)*1000)/1000,"???")))</f>
        <v>1.85</v>
      </c>
      <c r="P21" s="242">
        <f t="shared" ref="P21:P30" si="9">IF(AND(J21=0,O21=0),0,IF(($Q$2-J21-O21)&lt;0,0,$Q$2-J21-O21))</f>
        <v>6.85</v>
      </c>
      <c r="Q21" s="224"/>
      <c r="R21" s="210">
        <f t="shared" ref="R21:R30" si="10">I21+P21-Q21</f>
        <v>12.35</v>
      </c>
      <c r="S21" s="20">
        <f t="shared" ref="S21:S30" si="11">R9+R21</f>
        <v>20.2</v>
      </c>
      <c r="T21" s="17" t="e">
        <f>RANK(R21,$R$21:$R$30)</f>
        <v>#NUM!</v>
      </c>
      <c r="U21" s="21" t="e">
        <f t="shared" ref="U21:U30" si="12">RANK(S21,$S$21:$S$30)</f>
        <v>#NUM!</v>
      </c>
      <c r="W21" s="30" t="str">
        <f t="shared" ref="W21:W29" si="13">F21</f>
        <v>kužele</v>
      </c>
      <c r="X21" s="26">
        <f t="shared" ref="X21:X30" si="14">I21</f>
        <v>5.5</v>
      </c>
      <c r="Y21" s="26">
        <f t="shared" ref="Y21:AA30" si="15">P21</f>
        <v>6.85</v>
      </c>
      <c r="Z21" s="26">
        <f t="shared" si="15"/>
        <v>0</v>
      </c>
      <c r="AA21" s="26">
        <f t="shared" si="15"/>
        <v>12.35</v>
      </c>
      <c r="AB21" s="26">
        <f t="shared" ref="AB21:AB30" si="16">S21</f>
        <v>20.2</v>
      </c>
    </row>
    <row r="22" spans="1:28" ht="24.95" customHeight="1">
      <c r="A22" s="380">
        <f>'S 6'!A7</f>
        <v>2</v>
      </c>
      <c r="B22" s="381" t="str">
        <f>'S 6'!B7</f>
        <v xml:space="preserve">Polanková Natálie </v>
      </c>
      <c r="C22" s="381">
        <f>'S 6'!C7</f>
        <v>2005</v>
      </c>
      <c r="D22" s="381" t="str">
        <f>'S 6'!D7</f>
        <v>TJ Sokol Plzeň IV</v>
      </c>
      <c r="E22" s="381" t="str">
        <f>'S 6'!E7</f>
        <v>CZE</v>
      </c>
      <c r="F22" s="198" t="s">
        <v>1612</v>
      </c>
      <c r="G22" s="206">
        <v>1.2</v>
      </c>
      <c r="H22" s="207">
        <v>1.2</v>
      </c>
      <c r="I22" s="208">
        <f t="shared" si="7"/>
        <v>2.4</v>
      </c>
      <c r="J22" s="222">
        <v>2.2000000000000002</v>
      </c>
      <c r="K22" s="223">
        <v>3.5</v>
      </c>
      <c r="L22" s="224">
        <v>2.9</v>
      </c>
      <c r="M22" s="225">
        <v>3.3</v>
      </c>
      <c r="N22" s="225">
        <v>3.1</v>
      </c>
      <c r="O22" s="226">
        <f t="shared" si="8"/>
        <v>3.2</v>
      </c>
      <c r="P22" s="242">
        <f t="shared" si="9"/>
        <v>4.5999999999999996</v>
      </c>
      <c r="Q22" s="224"/>
      <c r="R22" s="210">
        <f t="shared" si="10"/>
        <v>7</v>
      </c>
      <c r="S22" s="20">
        <f t="shared" si="11"/>
        <v>13.55</v>
      </c>
      <c r="T22" s="17" t="e">
        <f t="shared" ref="T22:T30" si="17">RANK(R22,$R$21:$R$30)</f>
        <v>#NUM!</v>
      </c>
      <c r="U22" s="21" t="e">
        <f t="shared" si="12"/>
        <v>#NUM!</v>
      </c>
      <c r="W22" s="30" t="str">
        <f t="shared" si="13"/>
        <v>kužele</v>
      </c>
      <c r="X22" s="26">
        <f t="shared" si="14"/>
        <v>2.4</v>
      </c>
      <c r="Y22" s="26">
        <f t="shared" si="15"/>
        <v>4.5999999999999996</v>
      </c>
      <c r="Z22" s="26">
        <f t="shared" si="15"/>
        <v>0</v>
      </c>
      <c r="AA22" s="26">
        <f t="shared" si="15"/>
        <v>7</v>
      </c>
      <c r="AB22" s="26">
        <f t="shared" si="16"/>
        <v>13.55</v>
      </c>
    </row>
    <row r="23" spans="1:28" ht="24.95" customHeight="1">
      <c r="A23" s="380">
        <f>'S 6'!A8</f>
        <v>3</v>
      </c>
      <c r="B23" s="381" t="str">
        <f>'S 6'!B8</f>
        <v>Jilečková Mariana</v>
      </c>
      <c r="C23" s="381">
        <f>'S 6'!C8</f>
        <v>2005</v>
      </c>
      <c r="D23" s="381" t="str">
        <f>'S 6'!D8</f>
        <v>SK Jihlava</v>
      </c>
      <c r="E23" s="381" t="str">
        <f>'S 6'!E8</f>
        <v>CZE</v>
      </c>
      <c r="F23" s="198" t="s">
        <v>1610</v>
      </c>
      <c r="G23" s="206">
        <v>2</v>
      </c>
      <c r="H23" s="207">
        <v>1.2</v>
      </c>
      <c r="I23" s="208">
        <f t="shared" si="7"/>
        <v>3.2</v>
      </c>
      <c r="J23" s="222">
        <v>2.1</v>
      </c>
      <c r="K23" s="223">
        <v>3.4</v>
      </c>
      <c r="L23" s="224">
        <v>2.7</v>
      </c>
      <c r="M23" s="225">
        <v>4</v>
      </c>
      <c r="N23" s="225">
        <v>2.4</v>
      </c>
      <c r="O23" s="226">
        <f t="shared" si="8"/>
        <v>3.05</v>
      </c>
      <c r="P23" s="242">
        <f t="shared" si="9"/>
        <v>4.8500000000000005</v>
      </c>
      <c r="Q23" s="224">
        <v>0.3</v>
      </c>
      <c r="R23" s="210">
        <f t="shared" si="10"/>
        <v>7.7500000000000009</v>
      </c>
      <c r="S23" s="20">
        <f t="shared" si="11"/>
        <v>13.400000000000002</v>
      </c>
      <c r="T23" s="17" t="e">
        <f t="shared" si="17"/>
        <v>#NUM!</v>
      </c>
      <c r="U23" s="21" t="e">
        <f t="shared" si="12"/>
        <v>#NUM!</v>
      </c>
      <c r="W23" s="30" t="str">
        <f t="shared" si="13"/>
        <v>obruč</v>
      </c>
      <c r="X23" s="26">
        <f t="shared" si="14"/>
        <v>3.2</v>
      </c>
      <c r="Y23" s="26">
        <f t="shared" si="15"/>
        <v>4.8500000000000005</v>
      </c>
      <c r="Z23" s="26">
        <f t="shared" si="15"/>
        <v>0.3</v>
      </c>
      <c r="AA23" s="26">
        <f t="shared" si="15"/>
        <v>7.7500000000000009</v>
      </c>
      <c r="AB23" s="26">
        <f t="shared" si="16"/>
        <v>13.400000000000002</v>
      </c>
    </row>
    <row r="24" spans="1:28" ht="24.95" customHeight="1">
      <c r="A24" s="380">
        <f>'S 6'!A9</f>
        <v>4</v>
      </c>
      <c r="B24" s="381" t="str">
        <f>'S 6'!B9</f>
        <v>Bencová Karolína</v>
      </c>
      <c r="C24" s="381">
        <f>'S 6'!C9</f>
        <v>2006</v>
      </c>
      <c r="D24" s="381" t="str">
        <f>'S 6'!D9</f>
        <v>Active Žďár nad Sázavou</v>
      </c>
      <c r="E24" s="381" t="str">
        <f>'S 6'!E9</f>
        <v>CZE</v>
      </c>
      <c r="F24" s="198" t="s">
        <v>1613</v>
      </c>
      <c r="G24" s="206">
        <v>1.7</v>
      </c>
      <c r="H24" s="207">
        <v>1.2</v>
      </c>
      <c r="I24" s="208">
        <f t="shared" si="7"/>
        <v>2.9</v>
      </c>
      <c r="J24" s="222">
        <v>2</v>
      </c>
      <c r="K24" s="223">
        <v>3.3</v>
      </c>
      <c r="L24" s="224">
        <v>2.7</v>
      </c>
      <c r="M24" s="225">
        <v>3.9</v>
      </c>
      <c r="N24" s="225">
        <v>2.2000000000000002</v>
      </c>
      <c r="O24" s="226">
        <f t="shared" si="8"/>
        <v>3</v>
      </c>
      <c r="P24" s="242">
        <f t="shared" si="9"/>
        <v>5</v>
      </c>
      <c r="Q24" s="224"/>
      <c r="R24" s="210">
        <f t="shared" si="10"/>
        <v>7.9</v>
      </c>
      <c r="S24" s="20">
        <f t="shared" si="11"/>
        <v>14.200000000000001</v>
      </c>
      <c r="T24" s="17" t="e">
        <f t="shared" si="17"/>
        <v>#NUM!</v>
      </c>
      <c r="U24" s="21" t="e">
        <f t="shared" si="12"/>
        <v>#NUM!</v>
      </c>
      <c r="W24" s="30" t="str">
        <f t="shared" si="13"/>
        <v>obuč</v>
      </c>
      <c r="X24" s="26">
        <f t="shared" si="14"/>
        <v>2.9</v>
      </c>
      <c r="Y24" s="26">
        <f t="shared" si="15"/>
        <v>5</v>
      </c>
      <c r="Z24" s="26">
        <f t="shared" si="15"/>
        <v>0</v>
      </c>
      <c r="AA24" s="26">
        <f t="shared" si="15"/>
        <v>7.9</v>
      </c>
      <c r="AB24" s="26">
        <f t="shared" si="16"/>
        <v>14.200000000000001</v>
      </c>
    </row>
    <row r="25" spans="1:28" ht="24.95" customHeight="1">
      <c r="A25" s="380">
        <f>'S 6'!A10</f>
        <v>6</v>
      </c>
      <c r="B25" s="381" t="str">
        <f>'S 6'!B10</f>
        <v>Kohnová Karolína</v>
      </c>
      <c r="C25" s="381">
        <f>'S 6'!C10</f>
        <v>2006</v>
      </c>
      <c r="D25" s="381" t="str">
        <f>'S 6'!D10</f>
        <v>TJ Sokol Bedřichov</v>
      </c>
      <c r="E25" s="381" t="str">
        <f>'S 6'!E10</f>
        <v>CZE</v>
      </c>
      <c r="F25" s="198" t="s">
        <v>1610</v>
      </c>
      <c r="G25" s="206">
        <v>2</v>
      </c>
      <c r="H25" s="207">
        <v>1.1000000000000001</v>
      </c>
      <c r="I25" s="208">
        <f t="shared" si="7"/>
        <v>3.1</v>
      </c>
      <c r="J25" s="222">
        <v>2</v>
      </c>
      <c r="K25" s="223">
        <v>3.4</v>
      </c>
      <c r="L25" s="224">
        <v>2.9</v>
      </c>
      <c r="M25" s="225">
        <v>2.2000000000000002</v>
      </c>
      <c r="N25" s="225">
        <v>1.8</v>
      </c>
      <c r="O25" s="226">
        <f t="shared" si="8"/>
        <v>2.5499999999999998</v>
      </c>
      <c r="P25" s="242">
        <f t="shared" si="9"/>
        <v>5.45</v>
      </c>
      <c r="Q25" s="224"/>
      <c r="R25" s="210">
        <f t="shared" si="10"/>
        <v>8.5500000000000007</v>
      </c>
      <c r="S25" s="20">
        <f t="shared" si="11"/>
        <v>14.95</v>
      </c>
      <c r="T25" s="17" t="e">
        <f t="shared" si="17"/>
        <v>#NUM!</v>
      </c>
      <c r="U25" s="21" t="e">
        <f t="shared" si="12"/>
        <v>#NUM!</v>
      </c>
      <c r="W25" s="30" t="str">
        <f t="shared" si="13"/>
        <v>obruč</v>
      </c>
      <c r="X25" s="26">
        <f t="shared" si="14"/>
        <v>3.1</v>
      </c>
      <c r="Y25" s="26">
        <f t="shared" si="15"/>
        <v>5.45</v>
      </c>
      <c r="Z25" s="26">
        <f t="shared" si="15"/>
        <v>0</v>
      </c>
      <c r="AA25" s="26">
        <f t="shared" si="15"/>
        <v>8.5500000000000007</v>
      </c>
      <c r="AB25" s="26">
        <f t="shared" si="16"/>
        <v>14.95</v>
      </c>
    </row>
    <row r="26" spans="1:28" ht="24.95" customHeight="1">
      <c r="A26" s="380">
        <f>'S 6'!A11</f>
        <v>7</v>
      </c>
      <c r="B26" s="381" t="str">
        <f>'S 6'!B11</f>
        <v>Mirošničenko Diana</v>
      </c>
      <c r="C26" s="381">
        <f>'S 6'!C11</f>
        <v>2006</v>
      </c>
      <c r="D26" s="381" t="str">
        <f>'S 6'!D11</f>
        <v>Club Sport Vítkov</v>
      </c>
      <c r="E26" s="381" t="str">
        <f>'S 6'!E11</f>
        <v>CZE</v>
      </c>
      <c r="F26" s="198" t="s">
        <v>1614</v>
      </c>
      <c r="G26" s="206">
        <v>1.8</v>
      </c>
      <c r="H26" s="207">
        <v>1</v>
      </c>
      <c r="I26" s="208">
        <f t="shared" si="7"/>
        <v>2.8</v>
      </c>
      <c r="J26" s="222">
        <v>2.2999999999999998</v>
      </c>
      <c r="K26" s="223">
        <v>3</v>
      </c>
      <c r="L26" s="224">
        <v>2.4</v>
      </c>
      <c r="M26" s="225">
        <v>4</v>
      </c>
      <c r="N26" s="225">
        <v>1.6</v>
      </c>
      <c r="O26" s="226">
        <f t="shared" si="8"/>
        <v>2.7</v>
      </c>
      <c r="P26" s="242">
        <f t="shared" si="9"/>
        <v>5</v>
      </c>
      <c r="Q26" s="224"/>
      <c r="R26" s="210">
        <f t="shared" si="10"/>
        <v>7.8</v>
      </c>
      <c r="S26" s="20">
        <f t="shared" si="11"/>
        <v>15.4</v>
      </c>
      <c r="T26" s="17" t="e">
        <f t="shared" si="17"/>
        <v>#NUM!</v>
      </c>
      <c r="U26" s="21" t="e">
        <f t="shared" si="12"/>
        <v>#NUM!</v>
      </c>
      <c r="W26" s="30" t="str">
        <f t="shared" si="13"/>
        <v>stuha</v>
      </c>
      <c r="X26" s="26">
        <f t="shared" si="14"/>
        <v>2.8</v>
      </c>
      <c r="Y26" s="26">
        <f t="shared" si="15"/>
        <v>5</v>
      </c>
      <c r="Z26" s="26">
        <f t="shared" si="15"/>
        <v>0</v>
      </c>
      <c r="AA26" s="26">
        <f t="shared" si="15"/>
        <v>7.8</v>
      </c>
      <c r="AB26" s="26">
        <f t="shared" si="16"/>
        <v>15.4</v>
      </c>
    </row>
    <row r="27" spans="1:28" ht="24.95" customHeight="1">
      <c r="A27" s="380">
        <f>'S 6'!A12</f>
        <v>9</v>
      </c>
      <c r="B27" s="381" t="str">
        <f>'S 6'!B12</f>
        <v>Michálková Veronika</v>
      </c>
      <c r="C27" s="381">
        <f>'S 6'!C12</f>
        <v>2006</v>
      </c>
      <c r="D27" s="381" t="str">
        <f>'S 6'!D12</f>
        <v>SK Jihlava</v>
      </c>
      <c r="E27" s="381" t="str">
        <f>'S 6'!E12</f>
        <v>CZE</v>
      </c>
      <c r="F27" s="198" t="s">
        <v>1610</v>
      </c>
      <c r="G27" s="206">
        <v>2.2000000000000002</v>
      </c>
      <c r="H27" s="207">
        <v>1.4</v>
      </c>
      <c r="I27" s="208">
        <f t="shared" si="7"/>
        <v>3.6</v>
      </c>
      <c r="J27" s="222">
        <v>1.7</v>
      </c>
      <c r="K27" s="223">
        <v>3.6</v>
      </c>
      <c r="L27" s="224">
        <v>2</v>
      </c>
      <c r="M27" s="225">
        <v>2.7</v>
      </c>
      <c r="N27" s="225">
        <v>1.3</v>
      </c>
      <c r="O27" s="226">
        <f t="shared" si="8"/>
        <v>2.35</v>
      </c>
      <c r="P27" s="242">
        <f t="shared" si="9"/>
        <v>5.9500000000000011</v>
      </c>
      <c r="Q27" s="224"/>
      <c r="R27" s="210">
        <f t="shared" si="10"/>
        <v>9.5500000000000007</v>
      </c>
      <c r="S27" s="20">
        <f t="shared" si="11"/>
        <v>16.55</v>
      </c>
      <c r="T27" s="17" t="e">
        <f t="shared" si="17"/>
        <v>#NUM!</v>
      </c>
      <c r="U27" s="21" t="e">
        <f t="shared" si="12"/>
        <v>#NUM!</v>
      </c>
      <c r="W27" s="30" t="str">
        <f t="shared" si="13"/>
        <v>obruč</v>
      </c>
      <c r="X27" s="26">
        <f t="shared" si="14"/>
        <v>3.6</v>
      </c>
      <c r="Y27" s="26">
        <f t="shared" si="15"/>
        <v>5.9500000000000011</v>
      </c>
      <c r="Z27" s="26">
        <f t="shared" si="15"/>
        <v>0</v>
      </c>
      <c r="AA27" s="26">
        <f t="shared" si="15"/>
        <v>9.5500000000000007</v>
      </c>
      <c r="AB27" s="26">
        <f t="shared" si="16"/>
        <v>16.55</v>
      </c>
    </row>
    <row r="28" spans="1:28" ht="24.95" customHeight="1">
      <c r="A28" s="380">
        <f>'S 6'!A13</f>
        <v>10</v>
      </c>
      <c r="B28" s="381" t="str">
        <f>'S 6'!B13</f>
        <v>Vedralová Kristýna</v>
      </c>
      <c r="C28" s="381">
        <f>'S 6'!C13</f>
        <v>2005</v>
      </c>
      <c r="D28" s="381" t="str">
        <f>'S 6'!D13</f>
        <v>TJ Sokol Bedřichov</v>
      </c>
      <c r="E28" s="381" t="str">
        <f>'S 6'!E13</f>
        <v>CZE</v>
      </c>
      <c r="F28" s="198" t="s">
        <v>1610</v>
      </c>
      <c r="G28" s="206">
        <v>2.1</v>
      </c>
      <c r="H28" s="207">
        <v>1.3</v>
      </c>
      <c r="I28" s="208">
        <f t="shared" si="7"/>
        <v>3.4000000000000004</v>
      </c>
      <c r="J28" s="222">
        <v>1.9</v>
      </c>
      <c r="K28" s="223">
        <v>3.1</v>
      </c>
      <c r="L28" s="224">
        <v>3.1</v>
      </c>
      <c r="M28" s="225">
        <v>3.5</v>
      </c>
      <c r="N28" s="225">
        <v>2.8</v>
      </c>
      <c r="O28" s="226">
        <f t="shared" si="8"/>
        <v>3.1</v>
      </c>
      <c r="P28" s="242">
        <f t="shared" si="9"/>
        <v>5</v>
      </c>
      <c r="Q28" s="224"/>
      <c r="R28" s="210">
        <f t="shared" si="10"/>
        <v>8.4</v>
      </c>
      <c r="S28" s="20">
        <f t="shared" si="11"/>
        <v>15.65</v>
      </c>
      <c r="T28" s="17" t="e">
        <f t="shared" si="17"/>
        <v>#NUM!</v>
      </c>
      <c r="U28" s="21" t="e">
        <f t="shared" si="12"/>
        <v>#NUM!</v>
      </c>
      <c r="W28" s="30" t="str">
        <f t="shared" si="13"/>
        <v>obruč</v>
      </c>
      <c r="X28" s="26">
        <f t="shared" si="14"/>
        <v>3.4000000000000004</v>
      </c>
      <c r="Y28" s="26">
        <f t="shared" si="15"/>
        <v>5</v>
      </c>
      <c r="Z28" s="26">
        <f t="shared" si="15"/>
        <v>0</v>
      </c>
      <c r="AA28" s="26">
        <f t="shared" si="15"/>
        <v>8.4</v>
      </c>
      <c r="AB28" s="26">
        <f t="shared" si="16"/>
        <v>15.65</v>
      </c>
    </row>
    <row r="29" spans="1:28" ht="24.95" customHeight="1">
      <c r="A29" s="380">
        <f>'S 6'!A14</f>
        <v>12</v>
      </c>
      <c r="B29" s="381" t="str">
        <f>'S 6'!B14</f>
        <v>Stieblerová Nikola</v>
      </c>
      <c r="C29" s="381">
        <f>'S 6'!C14</f>
        <v>2005</v>
      </c>
      <c r="D29" s="381" t="str">
        <f>'S 6'!D14</f>
        <v>SK Jihlava</v>
      </c>
      <c r="E29" s="381" t="str">
        <f>'S 6'!E14</f>
        <v>CZE</v>
      </c>
      <c r="F29" s="198" t="s">
        <v>1612</v>
      </c>
      <c r="G29" s="206">
        <v>1.8</v>
      </c>
      <c r="H29" s="207">
        <v>1.5</v>
      </c>
      <c r="I29" s="208">
        <f t="shared" si="7"/>
        <v>3.3</v>
      </c>
      <c r="J29" s="222">
        <v>1.8</v>
      </c>
      <c r="K29" s="223">
        <v>2.1</v>
      </c>
      <c r="L29" s="224">
        <v>2.7</v>
      </c>
      <c r="M29" s="225">
        <v>2.6</v>
      </c>
      <c r="N29" s="225">
        <v>2.2000000000000002</v>
      </c>
      <c r="O29" s="226">
        <f t="shared" si="8"/>
        <v>2.4</v>
      </c>
      <c r="P29" s="242">
        <f t="shared" si="9"/>
        <v>5.7999999999999989</v>
      </c>
      <c r="Q29" s="224"/>
      <c r="R29" s="210">
        <f t="shared" si="10"/>
        <v>9.0999999999999979</v>
      </c>
      <c r="S29" s="20">
        <f t="shared" si="11"/>
        <v>18.149999999999999</v>
      </c>
      <c r="T29" s="17" t="e">
        <f t="shared" si="17"/>
        <v>#NUM!</v>
      </c>
      <c r="U29" s="21" t="e">
        <f t="shared" si="12"/>
        <v>#NUM!</v>
      </c>
      <c r="W29" s="30" t="str">
        <f t="shared" si="13"/>
        <v>kužele</v>
      </c>
      <c r="X29" s="26">
        <f t="shared" si="14"/>
        <v>3.3</v>
      </c>
      <c r="Y29" s="26">
        <f t="shared" si="15"/>
        <v>5.7999999999999989</v>
      </c>
      <c r="Z29" s="26">
        <f t="shared" si="15"/>
        <v>0</v>
      </c>
      <c r="AA29" s="26">
        <f t="shared" si="15"/>
        <v>9.0999999999999979</v>
      </c>
      <c r="AB29" s="26">
        <f t="shared" si="16"/>
        <v>18.149999999999999</v>
      </c>
    </row>
    <row r="30" spans="1:28" ht="24.95" customHeight="1">
      <c r="A30" s="27"/>
      <c r="B30" s="241"/>
      <c r="C30" s="241" t="e">
        <f>Seznam!#REF!</f>
        <v>#REF!</v>
      </c>
      <c r="D30" s="241"/>
      <c r="E30" s="241"/>
      <c r="F30" s="198"/>
      <c r="G30" s="206"/>
      <c r="H30" s="207"/>
      <c r="I30" s="208">
        <f t="shared" si="7"/>
        <v>0</v>
      </c>
      <c r="J30" s="222"/>
      <c r="K30" s="223"/>
      <c r="L30" s="224"/>
      <c r="M30" s="225"/>
      <c r="N30" s="225"/>
      <c r="O30" s="226" t="e">
        <f t="shared" si="8"/>
        <v>#NUM!</v>
      </c>
      <c r="P30" s="242" t="e">
        <f t="shared" si="9"/>
        <v>#NUM!</v>
      </c>
      <c r="Q30" s="224"/>
      <c r="R30" s="210" t="e">
        <f t="shared" si="10"/>
        <v>#NUM!</v>
      </c>
      <c r="S30" s="20" t="e">
        <f t="shared" si="11"/>
        <v>#NUM!</v>
      </c>
      <c r="T30" s="17" t="e">
        <f t="shared" si="17"/>
        <v>#NUM!</v>
      </c>
      <c r="U30" s="21" t="e">
        <f t="shared" si="12"/>
        <v>#NUM!</v>
      </c>
      <c r="W30" s="30">
        <f t="shared" ref="W30" si="18">F30</f>
        <v>0</v>
      </c>
      <c r="X30" s="26">
        <f t="shared" si="14"/>
        <v>0</v>
      </c>
      <c r="Y30" s="26" t="e">
        <f t="shared" si="15"/>
        <v>#NUM!</v>
      </c>
      <c r="Z30" s="26">
        <f t="shared" si="15"/>
        <v>0</v>
      </c>
      <c r="AA30" s="26" t="e">
        <f t="shared" si="15"/>
        <v>#NUM!</v>
      </c>
      <c r="AB30" s="26" t="e">
        <f t="shared" si="16"/>
        <v>#NUM!</v>
      </c>
    </row>
  </sheetData>
  <mergeCells count="16">
    <mergeCell ref="T19:T20"/>
    <mergeCell ref="U19:U20"/>
    <mergeCell ref="A19:A20"/>
    <mergeCell ref="B19:B20"/>
    <mergeCell ref="C19:C20"/>
    <mergeCell ref="D19:D20"/>
    <mergeCell ref="E19:E20"/>
    <mergeCell ref="F19:F20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17 J9:N17 J21:N30 G21:H30">
    <cfRule type="cellIs" dxfId="19" priority="1" stopIfTrue="1" operator="equal">
      <formula>0</formula>
    </cfRule>
  </conditionalFormatting>
  <conditionalFormatting sqref="I9:I17 I21:I30">
    <cfRule type="cellIs" dxfId="18" priority="2" stopIfTrue="1" operator="equal">
      <formula>0</formula>
    </cfRule>
    <cfRule type="cellIs" dxfId="17" priority="3" stopIfTrue="1" operator="greaterThan">
      <formula>-100</formula>
    </cfRule>
  </conditionalFormatting>
  <conditionalFormatting sqref="O8:O17 O20:O30">
    <cfRule type="cellIs" dxfId="16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opLeftCell="A13" workbookViewId="0">
      <selection activeCell="R14" sqref="R14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9" t="s">
        <v>1054</v>
      </c>
      <c r="O1" s="162" t="s">
        <v>11</v>
      </c>
      <c r="P1" s="1"/>
      <c r="Q1" s="247" t="s">
        <v>1271</v>
      </c>
      <c r="R1" s="248"/>
      <c r="S1" s="248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7">
        <v>10</v>
      </c>
      <c r="R2" s="3"/>
      <c r="S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">
        <v>1574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">
        <v>1598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">
        <v>1575</v>
      </c>
    </row>
    <row r="7" spans="1:28" ht="16.5" customHeight="1">
      <c r="A7" s="481" t="s">
        <v>0</v>
      </c>
      <c r="B7" s="483" t="s">
        <v>1</v>
      </c>
      <c r="C7" s="485" t="s">
        <v>2</v>
      </c>
      <c r="D7" s="483" t="s">
        <v>3</v>
      </c>
      <c r="E7" s="487" t="s">
        <v>4</v>
      </c>
      <c r="F7" s="487" t="s">
        <v>191</v>
      </c>
      <c r="G7" s="231" t="s">
        <v>1310</v>
      </c>
      <c r="H7" s="232"/>
      <c r="I7" s="16"/>
      <c r="J7" s="16"/>
      <c r="K7" s="16"/>
      <c r="L7" s="16"/>
      <c r="M7" s="16"/>
      <c r="N7" s="16"/>
      <c r="O7" s="16"/>
      <c r="P7" s="16"/>
      <c r="Q7" s="16"/>
      <c r="R7" s="16"/>
      <c r="S7" s="233"/>
      <c r="T7" s="479" t="s">
        <v>12</v>
      </c>
      <c r="U7" s="475"/>
    </row>
    <row r="8" spans="1:28" ht="16.5" customHeight="1" thickBot="1">
      <c r="A8" s="482">
        <v>0</v>
      </c>
      <c r="B8" s="484">
        <v>0</v>
      </c>
      <c r="C8" s="486">
        <v>0</v>
      </c>
      <c r="D8" s="484">
        <v>0</v>
      </c>
      <c r="E8" s="488">
        <v>0</v>
      </c>
      <c r="F8" s="488">
        <v>0</v>
      </c>
      <c r="G8" s="229" t="s">
        <v>1257</v>
      </c>
      <c r="H8" s="227" t="s">
        <v>1262</v>
      </c>
      <c r="I8" s="228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8" t="s">
        <v>1261</v>
      </c>
      <c r="P8" s="15" t="s">
        <v>11</v>
      </c>
      <c r="Q8" s="234" t="s">
        <v>5</v>
      </c>
      <c r="R8" s="228" t="s">
        <v>6</v>
      </c>
      <c r="S8" s="235" t="s">
        <v>13</v>
      </c>
      <c r="T8" s="480"/>
      <c r="U8" s="476"/>
      <c r="W8" s="29" t="s">
        <v>192</v>
      </c>
      <c r="X8" s="29" t="s">
        <v>8</v>
      </c>
      <c r="Y8" s="29" t="s">
        <v>11</v>
      </c>
      <c r="Z8" s="29" t="s">
        <v>193</v>
      </c>
      <c r="AA8" s="29" t="s">
        <v>13</v>
      </c>
    </row>
    <row r="9" spans="1:28" ht="24.95" customHeight="1">
      <c r="A9" s="380">
        <f>'S 7'!A6</f>
        <v>1</v>
      </c>
      <c r="B9" s="381" t="str">
        <f>'S 7'!B6</f>
        <v xml:space="preserve">Kubíčková Běla </v>
      </c>
      <c r="C9" s="381">
        <f>'S 7'!C6</f>
        <v>2003</v>
      </c>
      <c r="D9" s="381" t="str">
        <f>'S 7'!D6</f>
        <v>SK Trasko Vyškov</v>
      </c>
      <c r="E9" s="381" t="str">
        <f>'S 7'!E6</f>
        <v>CZE</v>
      </c>
      <c r="F9" s="9" t="str">
        <f t="shared" ref="F9:F12" si="0">IF($G$7="sestava bez náčiní","bez"," ")</f>
        <v xml:space="preserve"> </v>
      </c>
      <c r="G9" s="206">
        <v>0.8</v>
      </c>
      <c r="H9" s="207">
        <v>1.2</v>
      </c>
      <c r="I9" s="208">
        <f t="shared" ref="I9:I12" si="1">G9+H9</f>
        <v>2</v>
      </c>
      <c r="J9" s="222">
        <v>3</v>
      </c>
      <c r="K9" s="223">
        <v>3.1</v>
      </c>
      <c r="L9" s="224">
        <v>3.8</v>
      </c>
      <c r="M9" s="225">
        <v>3.9</v>
      </c>
      <c r="N9" s="225">
        <v>2.9</v>
      </c>
      <c r="O9" s="226">
        <f t="shared" ref="O9:O12" si="2">IF($O$2=2,TRUNC(SUM(K9:L9)/2*1000)/1000,IF($O$2=3,TRUNC(SUM(K9:M9)/3*1000)/1000,IF($O$2=4,TRUNC(MEDIAN(K9:N9)*1000)/1000,"???")))</f>
        <v>3.45</v>
      </c>
      <c r="P9" s="230">
        <f t="shared" ref="P9:P12" si="3">IF(AND(J9=0,O9=0),0,IF(($Q$2-J9-O9)&lt;0,0,$Q$2-J9-O9))</f>
        <v>3.55</v>
      </c>
      <c r="Q9" s="224"/>
      <c r="R9" s="210">
        <f t="shared" ref="R9:R12" si="4">I9+P9-Q9</f>
        <v>5.55</v>
      </c>
      <c r="S9" s="20" t="s">
        <v>200</v>
      </c>
      <c r="T9" s="17">
        <f>RANK(R9,$R$9:$R$12)</f>
        <v>4</v>
      </c>
      <c r="U9" s="245" t="s">
        <v>200</v>
      </c>
      <c r="W9" s="30" t="str">
        <f t="shared" ref="W9:W12" si="5">F9</f>
        <v xml:space="preserve"> </v>
      </c>
      <c r="X9" s="26">
        <f t="shared" ref="X9:X12" si="6">I9</f>
        <v>2</v>
      </c>
      <c r="Y9" s="26">
        <f t="shared" ref="Y9:Y12" si="7">P9</f>
        <v>3.55</v>
      </c>
      <c r="Z9" s="26">
        <f t="shared" ref="Z9:Z12" si="8">Q9</f>
        <v>0</v>
      </c>
      <c r="AA9" s="26">
        <f t="shared" ref="AA9:AA12" si="9">R9</f>
        <v>5.55</v>
      </c>
    </row>
    <row r="10" spans="1:28" ht="24.95" customHeight="1">
      <c r="A10" s="380">
        <f>'S 7'!A7</f>
        <v>2</v>
      </c>
      <c r="B10" s="381" t="str">
        <f>'S 7'!B7</f>
        <v xml:space="preserve">Lylová Sarah </v>
      </c>
      <c r="C10" s="381">
        <f>'S 7'!C7</f>
        <v>2004</v>
      </c>
      <c r="D10" s="381" t="str">
        <f>'S 7'!D7</f>
        <v xml:space="preserve">TJSK Prague </v>
      </c>
      <c r="E10" s="381" t="str">
        <f>'S 7'!E7</f>
        <v>CZE</v>
      </c>
      <c r="F10" s="9" t="str">
        <f t="shared" si="0"/>
        <v xml:space="preserve"> </v>
      </c>
      <c r="G10" s="206">
        <v>2.2000000000000002</v>
      </c>
      <c r="H10" s="207">
        <v>1.5</v>
      </c>
      <c r="I10" s="208">
        <f t="shared" si="1"/>
        <v>3.7</v>
      </c>
      <c r="J10" s="222">
        <v>1.5</v>
      </c>
      <c r="K10" s="223">
        <v>3.2</v>
      </c>
      <c r="L10" s="224">
        <v>3.2</v>
      </c>
      <c r="M10" s="225">
        <v>3.3</v>
      </c>
      <c r="N10" s="225">
        <v>1.3</v>
      </c>
      <c r="O10" s="226">
        <f t="shared" si="2"/>
        <v>3.2</v>
      </c>
      <c r="P10" s="230">
        <f t="shared" si="3"/>
        <v>5.3</v>
      </c>
      <c r="Q10" s="224"/>
      <c r="R10" s="210">
        <f t="shared" si="4"/>
        <v>9</v>
      </c>
      <c r="S10" s="20" t="s">
        <v>200</v>
      </c>
      <c r="T10" s="17">
        <f>RANK(R10,$R$9:$R$12)</f>
        <v>1</v>
      </c>
      <c r="U10" s="245" t="s">
        <v>200</v>
      </c>
      <c r="W10" s="30" t="str">
        <f t="shared" si="5"/>
        <v xml:space="preserve"> </v>
      </c>
      <c r="X10" s="26">
        <f t="shared" si="6"/>
        <v>3.7</v>
      </c>
      <c r="Y10" s="26">
        <f t="shared" si="7"/>
        <v>5.3</v>
      </c>
      <c r="Z10" s="26">
        <f t="shared" si="8"/>
        <v>0</v>
      </c>
      <c r="AA10" s="26">
        <f t="shared" si="9"/>
        <v>9</v>
      </c>
    </row>
    <row r="11" spans="1:28" ht="24.95" customHeight="1">
      <c r="A11" s="382">
        <f>'S 7'!A8</f>
        <v>3</v>
      </c>
      <c r="B11" s="383" t="str">
        <f>'S 7'!B8</f>
        <v xml:space="preserve">Paludová Michaela </v>
      </c>
      <c r="C11" s="383">
        <f>'S 7'!C8</f>
        <v>2004</v>
      </c>
      <c r="D11" s="383" t="str">
        <f>'S 7'!D8</f>
        <v>SK Trasko Vyškov</v>
      </c>
      <c r="E11" s="383" t="str">
        <f>'S 7'!E8</f>
        <v>CZE</v>
      </c>
      <c r="F11" s="9" t="str">
        <f t="shared" si="0"/>
        <v xml:space="preserve"> </v>
      </c>
      <c r="G11" s="206">
        <v>0.4</v>
      </c>
      <c r="H11" s="207">
        <v>0.7</v>
      </c>
      <c r="I11" s="208">
        <f t="shared" si="1"/>
        <v>1.1000000000000001</v>
      </c>
      <c r="J11" s="222">
        <v>2.2999999999999998</v>
      </c>
      <c r="K11" s="223">
        <v>2.4</v>
      </c>
      <c r="L11" s="224">
        <v>2.4</v>
      </c>
      <c r="M11" s="225">
        <v>4.0999999999999996</v>
      </c>
      <c r="N11" s="225">
        <v>1.5</v>
      </c>
      <c r="O11" s="226">
        <f t="shared" si="2"/>
        <v>2.4</v>
      </c>
      <c r="P11" s="230">
        <f t="shared" si="3"/>
        <v>5.3000000000000007</v>
      </c>
      <c r="Q11" s="224"/>
      <c r="R11" s="210">
        <f t="shared" si="4"/>
        <v>6.4</v>
      </c>
      <c r="S11" s="20" t="s">
        <v>200</v>
      </c>
      <c r="T11" s="17">
        <f>RANK(R11,$R$9:$R$12)</f>
        <v>2</v>
      </c>
      <c r="U11" s="245" t="s">
        <v>200</v>
      </c>
      <c r="W11" s="30" t="str">
        <f t="shared" si="5"/>
        <v xml:space="preserve"> </v>
      </c>
      <c r="X11" s="26">
        <f t="shared" si="6"/>
        <v>1.1000000000000001</v>
      </c>
      <c r="Y11" s="26">
        <f t="shared" si="7"/>
        <v>5.3000000000000007</v>
      </c>
      <c r="Z11" s="26">
        <f t="shared" si="8"/>
        <v>0</v>
      </c>
      <c r="AA11" s="26">
        <f t="shared" si="9"/>
        <v>6.4</v>
      </c>
    </row>
    <row r="12" spans="1:28" ht="24.95" customHeight="1">
      <c r="A12" s="380">
        <f>'S 7'!A9</f>
        <v>4</v>
      </c>
      <c r="B12" s="381" t="str">
        <f>'S 7'!B9</f>
        <v xml:space="preserve">Sládková Nicol </v>
      </c>
      <c r="C12" s="381">
        <f>'S 7'!C9</f>
        <v>2004</v>
      </c>
      <c r="D12" s="381" t="str">
        <f>'S 7'!D9</f>
        <v>SK Trasko Vyškov</v>
      </c>
      <c r="E12" s="381" t="str">
        <f>'S 7'!E9</f>
        <v>CZE</v>
      </c>
      <c r="F12" s="9" t="str">
        <f t="shared" si="0"/>
        <v xml:space="preserve"> </v>
      </c>
      <c r="G12" s="384">
        <v>0.8</v>
      </c>
      <c r="H12" s="385">
        <v>1.2</v>
      </c>
      <c r="I12" s="386">
        <f t="shared" si="1"/>
        <v>2</v>
      </c>
      <c r="J12" s="387">
        <v>2.8</v>
      </c>
      <c r="K12" s="388">
        <v>3.3</v>
      </c>
      <c r="L12" s="389">
        <v>3.4</v>
      </c>
      <c r="M12" s="390">
        <v>4.4000000000000004</v>
      </c>
      <c r="N12" s="390">
        <v>2.4</v>
      </c>
      <c r="O12" s="391">
        <f t="shared" si="2"/>
        <v>3.35</v>
      </c>
      <c r="P12" s="394">
        <f t="shared" si="3"/>
        <v>3.85</v>
      </c>
      <c r="Q12" s="389"/>
      <c r="R12" s="392">
        <f t="shared" si="4"/>
        <v>5.85</v>
      </c>
      <c r="S12" s="393" t="s">
        <v>200</v>
      </c>
      <c r="T12" s="17">
        <f>RANK(R12,$R$9:$R$12)</f>
        <v>3</v>
      </c>
      <c r="U12" s="245" t="s">
        <v>200</v>
      </c>
      <c r="W12" s="30" t="str">
        <f t="shared" si="5"/>
        <v xml:space="preserve"> </v>
      </c>
      <c r="X12" s="26">
        <f t="shared" si="6"/>
        <v>2</v>
      </c>
      <c r="Y12" s="26">
        <f t="shared" si="7"/>
        <v>3.85</v>
      </c>
      <c r="Z12" s="26">
        <f t="shared" si="8"/>
        <v>0</v>
      </c>
      <c r="AA12" s="26">
        <f t="shared" si="9"/>
        <v>5.85</v>
      </c>
    </row>
    <row r="13" spans="1:28" s="167" customFormat="1" ht="78" customHeight="1" thickBot="1">
      <c r="C13" s="169"/>
      <c r="F13" s="168"/>
      <c r="G13" s="170"/>
      <c r="H13" s="170"/>
      <c r="I13" s="170"/>
      <c r="J13" s="170"/>
      <c r="K13" s="171"/>
      <c r="L13" s="190"/>
      <c r="M13" s="190"/>
      <c r="N13" s="190"/>
      <c r="O13" s="190"/>
      <c r="P13" s="190"/>
      <c r="Q13" s="171"/>
    </row>
    <row r="14" spans="1:28" ht="16.5" customHeight="1">
      <c r="A14" s="481" t="s">
        <v>0</v>
      </c>
      <c r="B14" s="483" t="s">
        <v>1</v>
      </c>
      <c r="C14" s="485" t="s">
        <v>2</v>
      </c>
      <c r="D14" s="483" t="s">
        <v>3</v>
      </c>
      <c r="E14" s="487" t="s">
        <v>4</v>
      </c>
      <c r="F14" s="487" t="s">
        <v>191</v>
      </c>
      <c r="G14" s="231" t="str">
        <f>Kat6S2</f>
        <v>sestava s libovolným náčiním</v>
      </c>
      <c r="H14" s="232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33"/>
      <c r="T14" s="479" t="s">
        <v>12</v>
      </c>
      <c r="U14" s="479" t="s">
        <v>1305</v>
      </c>
    </row>
    <row r="15" spans="1:28" ht="16.5" customHeight="1" thickBot="1">
      <c r="A15" s="482">
        <v>0</v>
      </c>
      <c r="B15" s="484">
        <v>0</v>
      </c>
      <c r="C15" s="486">
        <v>0</v>
      </c>
      <c r="D15" s="484">
        <v>0</v>
      </c>
      <c r="E15" s="488">
        <v>0</v>
      </c>
      <c r="F15" s="488">
        <v>0</v>
      </c>
      <c r="G15" s="229" t="s">
        <v>1257</v>
      </c>
      <c r="H15" s="227" t="s">
        <v>1262</v>
      </c>
      <c r="I15" s="228" t="s">
        <v>8</v>
      </c>
      <c r="J15" s="15" t="s">
        <v>1258</v>
      </c>
      <c r="K15" s="15" t="s">
        <v>9</v>
      </c>
      <c r="L15" s="15" t="s">
        <v>10</v>
      </c>
      <c r="M15" s="15" t="s">
        <v>1259</v>
      </c>
      <c r="N15" s="15" t="s">
        <v>1260</v>
      </c>
      <c r="O15" s="228" t="s">
        <v>1261</v>
      </c>
      <c r="P15" s="15" t="s">
        <v>11</v>
      </c>
      <c r="Q15" s="234" t="s">
        <v>5</v>
      </c>
      <c r="R15" s="228" t="s">
        <v>6</v>
      </c>
      <c r="S15" s="235" t="s">
        <v>13</v>
      </c>
      <c r="T15" s="480"/>
      <c r="U15" s="480"/>
      <c r="W15" s="29" t="s">
        <v>192</v>
      </c>
      <c r="X15" s="29" t="s">
        <v>8</v>
      </c>
      <c r="Y15" s="29" t="s">
        <v>11</v>
      </c>
      <c r="Z15" s="29" t="s">
        <v>193</v>
      </c>
      <c r="AA15" s="29" t="s">
        <v>13</v>
      </c>
      <c r="AB15" s="29" t="s">
        <v>6</v>
      </c>
    </row>
    <row r="16" spans="1:28" ht="24.95" customHeight="1">
      <c r="A16" s="380">
        <f>'S 7'!A6</f>
        <v>1</v>
      </c>
      <c r="B16" s="381" t="str">
        <f>'S 7'!B6</f>
        <v xml:space="preserve">Kubíčková Běla </v>
      </c>
      <c r="C16" s="381">
        <f>'S 7'!C6</f>
        <v>2003</v>
      </c>
      <c r="D16" s="381" t="str">
        <f>'S 7'!D6</f>
        <v>SK Trasko Vyškov</v>
      </c>
      <c r="E16" s="381" t="str">
        <f>'S 7'!E6</f>
        <v>CZE</v>
      </c>
      <c r="F16" s="198" t="s">
        <v>1611</v>
      </c>
      <c r="G16" s="206">
        <v>1.8</v>
      </c>
      <c r="H16" s="207">
        <v>0.6</v>
      </c>
      <c r="I16" s="208">
        <f t="shared" ref="I16:I19" si="10">G16+H16</f>
        <v>2.4</v>
      </c>
      <c r="J16" s="222">
        <v>1.9</v>
      </c>
      <c r="K16" s="223">
        <v>4.2</v>
      </c>
      <c r="L16" s="224">
        <v>2.8</v>
      </c>
      <c r="M16" s="225">
        <v>2.2999999999999998</v>
      </c>
      <c r="N16" s="225">
        <v>2.2000000000000002</v>
      </c>
      <c r="O16" s="226">
        <f t="shared" ref="O16:O19" si="11">IF($O$2=2,TRUNC(SUM(K16:L16)/2*1000)/1000,IF($O$2=3,TRUNC(SUM(K16:M16)/3*1000)/1000,IF($O$2=4,TRUNC(MEDIAN(K16:N16)*1000)/1000,"???")))</f>
        <v>2.5499999999999998</v>
      </c>
      <c r="P16" s="230">
        <f t="shared" ref="P16" si="12">IF(AND(J16=0,O16=0),0,IF(($Q$2-J16-O16)&lt;0,0,$Q$2-J16-O16))</f>
        <v>5.55</v>
      </c>
      <c r="Q16" s="224"/>
      <c r="R16" s="210">
        <f t="shared" ref="R16:R19" si="13">I16+P16-Q16</f>
        <v>7.9499999999999993</v>
      </c>
      <c r="S16" s="20">
        <f>R9+R16</f>
        <v>13.5</v>
      </c>
      <c r="T16" s="17">
        <f>RANK(R16,$R$16:$R$19)</f>
        <v>4</v>
      </c>
      <c r="U16" s="21">
        <f>RANK(S16,$S$16:$S$19)</f>
        <v>4</v>
      </c>
      <c r="W16" s="30" t="str">
        <f t="shared" ref="W16:W19" si="14">F16</f>
        <v>míč</v>
      </c>
      <c r="X16" s="26">
        <f t="shared" ref="X16:X19" si="15">I16</f>
        <v>2.4</v>
      </c>
      <c r="Y16" s="26">
        <f t="shared" ref="Y16:Y19" si="16">P16</f>
        <v>5.55</v>
      </c>
      <c r="Z16" s="26">
        <f t="shared" ref="Z16:Z19" si="17">Q16</f>
        <v>0</v>
      </c>
      <c r="AA16" s="26">
        <f t="shared" ref="AA16:AA19" si="18">R16</f>
        <v>7.9499999999999993</v>
      </c>
      <c r="AB16" s="26">
        <f t="shared" ref="AB16:AB19" si="19">S16</f>
        <v>13.5</v>
      </c>
    </row>
    <row r="17" spans="1:28" ht="24.95" customHeight="1">
      <c r="A17" s="380">
        <f>'S 7'!A7</f>
        <v>2</v>
      </c>
      <c r="B17" s="381" t="str">
        <f>'S 7'!B7</f>
        <v xml:space="preserve">Lylová Sarah </v>
      </c>
      <c r="C17" s="381">
        <f>'S 7'!C7</f>
        <v>2004</v>
      </c>
      <c r="D17" s="381" t="str">
        <f>'S 7'!D7</f>
        <v xml:space="preserve">TJSK Prague </v>
      </c>
      <c r="E17" s="381" t="str">
        <f>'S 7'!E7</f>
        <v>CZE</v>
      </c>
      <c r="F17" s="198" t="s">
        <v>1612</v>
      </c>
      <c r="G17" s="206">
        <v>2.1</v>
      </c>
      <c r="H17" s="207">
        <v>1.8</v>
      </c>
      <c r="I17" s="208">
        <f t="shared" si="10"/>
        <v>3.9000000000000004</v>
      </c>
      <c r="J17" s="222">
        <v>1.7</v>
      </c>
      <c r="K17" s="223">
        <v>2.9</v>
      </c>
      <c r="L17" s="224">
        <v>2.6</v>
      </c>
      <c r="M17" s="225">
        <v>2.2999999999999998</v>
      </c>
      <c r="N17" s="225">
        <v>1.8</v>
      </c>
      <c r="O17" s="226">
        <f t="shared" si="11"/>
        <v>2.4500000000000002</v>
      </c>
      <c r="P17" s="230">
        <f t="shared" ref="P17:P19" si="20">IF(AND(J17=0,O17=0),0,IF(($Q$2-J17-O17)&lt;0,0,$Q$2-J17-O17))</f>
        <v>5.8500000000000005</v>
      </c>
      <c r="Q17" s="224">
        <v>0.3</v>
      </c>
      <c r="R17" s="210">
        <f t="shared" si="13"/>
        <v>9.4499999999999993</v>
      </c>
      <c r="S17" s="20">
        <f>R10+R17</f>
        <v>18.45</v>
      </c>
      <c r="T17" s="17">
        <f>RANK(R17,$R$16:$R$19)</f>
        <v>3</v>
      </c>
      <c r="U17" s="21">
        <f>RANK(S17,$S$16:$S$19)</f>
        <v>1</v>
      </c>
      <c r="W17" s="30" t="str">
        <f t="shared" si="14"/>
        <v>kužele</v>
      </c>
      <c r="X17" s="26">
        <f t="shared" si="15"/>
        <v>3.9000000000000004</v>
      </c>
      <c r="Y17" s="26">
        <f t="shared" si="16"/>
        <v>5.8500000000000005</v>
      </c>
      <c r="Z17" s="26">
        <f t="shared" si="17"/>
        <v>0.3</v>
      </c>
      <c r="AA17" s="26">
        <f t="shared" si="18"/>
        <v>9.4499999999999993</v>
      </c>
      <c r="AB17" s="26">
        <f t="shared" si="19"/>
        <v>18.45</v>
      </c>
    </row>
    <row r="18" spans="1:28" ht="24.95" customHeight="1">
      <c r="A18" s="380">
        <f>'S 7'!A8</f>
        <v>3</v>
      </c>
      <c r="B18" s="381" t="str">
        <f>'S 7'!B8</f>
        <v xml:space="preserve">Paludová Michaela </v>
      </c>
      <c r="C18" s="381">
        <f>'S 7'!C8</f>
        <v>2004</v>
      </c>
      <c r="D18" s="381" t="str">
        <f>'S 7'!D8</f>
        <v>SK Trasko Vyškov</v>
      </c>
      <c r="E18" s="381" t="str">
        <f>'S 7'!E8</f>
        <v>CZE</v>
      </c>
      <c r="F18" s="198" t="s">
        <v>1610</v>
      </c>
      <c r="G18" s="206">
        <v>2.6</v>
      </c>
      <c r="H18" s="207">
        <v>1.6</v>
      </c>
      <c r="I18" s="208">
        <f t="shared" si="10"/>
        <v>4.2</v>
      </c>
      <c r="J18" s="222">
        <v>1.7</v>
      </c>
      <c r="K18" s="223">
        <v>2.1</v>
      </c>
      <c r="L18" s="224">
        <v>1.9</v>
      </c>
      <c r="M18" s="225">
        <v>3.1</v>
      </c>
      <c r="N18" s="225">
        <v>1.1000000000000001</v>
      </c>
      <c r="O18" s="226">
        <f t="shared" si="11"/>
        <v>2</v>
      </c>
      <c r="P18" s="230">
        <f t="shared" si="20"/>
        <v>6.3000000000000007</v>
      </c>
      <c r="Q18" s="224"/>
      <c r="R18" s="210">
        <f t="shared" si="13"/>
        <v>10.5</v>
      </c>
      <c r="S18" s="20">
        <f>R11+R18</f>
        <v>16.899999999999999</v>
      </c>
      <c r="T18" s="17">
        <f>RANK(R18,$R$16:$R$19)</f>
        <v>2</v>
      </c>
      <c r="U18" s="21">
        <f>RANK(S18,$S$16:$S$19)</f>
        <v>3</v>
      </c>
      <c r="W18" s="30" t="str">
        <f t="shared" si="14"/>
        <v>obruč</v>
      </c>
      <c r="X18" s="26">
        <f t="shared" si="15"/>
        <v>4.2</v>
      </c>
      <c r="Y18" s="26">
        <f t="shared" si="16"/>
        <v>6.3000000000000007</v>
      </c>
      <c r="Z18" s="26">
        <f t="shared" si="17"/>
        <v>0</v>
      </c>
      <c r="AA18" s="26">
        <f t="shared" si="18"/>
        <v>10.5</v>
      </c>
      <c r="AB18" s="26">
        <f t="shared" si="19"/>
        <v>16.899999999999999</v>
      </c>
    </row>
    <row r="19" spans="1:28" ht="24.95" customHeight="1">
      <c r="A19" s="380">
        <f>'S 7'!A9</f>
        <v>4</v>
      </c>
      <c r="B19" s="381" t="str">
        <f>'S 7'!B9</f>
        <v xml:space="preserve">Sládková Nicol </v>
      </c>
      <c r="C19" s="381">
        <f>'S 7'!C9</f>
        <v>2004</v>
      </c>
      <c r="D19" s="381" t="str">
        <f>'S 7'!D9</f>
        <v>SK Trasko Vyškov</v>
      </c>
      <c r="E19" s="381" t="str">
        <f>'S 7'!E9</f>
        <v>CZE</v>
      </c>
      <c r="F19" s="198" t="s">
        <v>1610</v>
      </c>
      <c r="G19" s="206">
        <v>2.2999999999999998</v>
      </c>
      <c r="H19" s="207">
        <v>3.2</v>
      </c>
      <c r="I19" s="208">
        <f t="shared" si="10"/>
        <v>5.5</v>
      </c>
      <c r="J19" s="222">
        <v>2.1</v>
      </c>
      <c r="K19" s="223">
        <v>2.5</v>
      </c>
      <c r="L19" s="224">
        <v>2</v>
      </c>
      <c r="M19" s="225">
        <v>2.1</v>
      </c>
      <c r="N19" s="225">
        <v>1.6</v>
      </c>
      <c r="O19" s="226">
        <f t="shared" si="11"/>
        <v>2.0499999999999998</v>
      </c>
      <c r="P19" s="230">
        <f t="shared" si="20"/>
        <v>5.8500000000000005</v>
      </c>
      <c r="Q19" s="224"/>
      <c r="R19" s="210">
        <f t="shared" si="13"/>
        <v>11.350000000000001</v>
      </c>
      <c r="S19" s="20">
        <f>R12+R19</f>
        <v>17.200000000000003</v>
      </c>
      <c r="T19" s="17">
        <f>RANK(R19,$R$16:$R$19)</f>
        <v>1</v>
      </c>
      <c r="U19" s="21">
        <f>RANK(S19,$S$16:$S$19)</f>
        <v>2</v>
      </c>
      <c r="W19" s="30" t="str">
        <f t="shared" si="14"/>
        <v>obruč</v>
      </c>
      <c r="X19" s="26">
        <f t="shared" si="15"/>
        <v>5.5</v>
      </c>
      <c r="Y19" s="26">
        <f t="shared" si="16"/>
        <v>5.8500000000000005</v>
      </c>
      <c r="Z19" s="26">
        <f t="shared" si="17"/>
        <v>0</v>
      </c>
      <c r="AA19" s="26">
        <f t="shared" si="18"/>
        <v>11.350000000000001</v>
      </c>
      <c r="AB19" s="26">
        <f t="shared" si="19"/>
        <v>17.200000000000003</v>
      </c>
    </row>
  </sheetData>
  <mergeCells count="16">
    <mergeCell ref="T14:T15"/>
    <mergeCell ref="U14:U15"/>
    <mergeCell ref="A14:A15"/>
    <mergeCell ref="B14:B15"/>
    <mergeCell ref="C14:C15"/>
    <mergeCell ref="D14:D15"/>
    <mergeCell ref="E14:E15"/>
    <mergeCell ref="F14:F15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12 J9:N12 G16:H19 J16:N19">
    <cfRule type="cellIs" dxfId="15" priority="1" stopIfTrue="1" operator="equal">
      <formula>0</formula>
    </cfRule>
  </conditionalFormatting>
  <conditionalFormatting sqref="I9:I12 I16:I19">
    <cfRule type="cellIs" dxfId="14" priority="2" stopIfTrue="1" operator="equal">
      <formula>0</formula>
    </cfRule>
    <cfRule type="cellIs" dxfId="13" priority="3" stopIfTrue="1" operator="greaterThan">
      <formula>-100</formula>
    </cfRule>
  </conditionalFormatting>
  <conditionalFormatting sqref="O9:O12 O16:O19">
    <cfRule type="cellIs" dxfId="12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/>
  </sheetViews>
  <sheetFormatPr defaultRowHeight="12.75"/>
  <cols>
    <col min="1" max="1" width="12.7109375" bestFit="1" customWidth="1"/>
    <col min="2" max="2" width="59.5703125" bestFit="1" customWidth="1"/>
    <col min="3" max="3" width="8.42578125" bestFit="1" customWidth="1"/>
    <col min="4" max="7" width="25.7109375" customWidth="1"/>
  </cols>
  <sheetData>
    <row r="1" spans="1:7">
      <c r="A1" s="39" t="s">
        <v>194</v>
      </c>
      <c r="B1" s="37" t="s">
        <v>1306</v>
      </c>
    </row>
    <row r="2" spans="1:7">
      <c r="A2" s="39" t="s">
        <v>195</v>
      </c>
      <c r="B2" s="37" t="s">
        <v>197</v>
      </c>
    </row>
    <row r="3" spans="1:7">
      <c r="A3" s="39" t="s">
        <v>196</v>
      </c>
      <c r="B3" s="256" t="s">
        <v>1318</v>
      </c>
    </row>
    <row r="5" spans="1:7">
      <c r="A5" s="39" t="s">
        <v>198</v>
      </c>
      <c r="B5" s="39" t="s">
        <v>199</v>
      </c>
      <c r="C5" s="39" t="s">
        <v>1041</v>
      </c>
      <c r="D5" s="39" t="s">
        <v>1035</v>
      </c>
      <c r="E5" s="39" t="s">
        <v>1038</v>
      </c>
      <c r="F5" s="39" t="s">
        <v>1039</v>
      </c>
      <c r="G5" s="39" t="s">
        <v>1040</v>
      </c>
    </row>
    <row r="6" spans="1:7">
      <c r="A6" s="40">
        <v>1</v>
      </c>
      <c r="B6" s="37" t="s">
        <v>1317</v>
      </c>
      <c r="C6" s="38">
        <v>1</v>
      </c>
      <c r="D6" s="37" t="s">
        <v>1036</v>
      </c>
      <c r="E6" s="37" t="s">
        <v>200</v>
      </c>
      <c r="F6" s="37" t="s">
        <v>200</v>
      </c>
      <c r="G6" s="37" t="s">
        <v>200</v>
      </c>
    </row>
    <row r="7" spans="1:7">
      <c r="A7" s="40">
        <v>2</v>
      </c>
      <c r="B7" s="37" t="s">
        <v>1316</v>
      </c>
      <c r="C7" s="38">
        <v>2</v>
      </c>
      <c r="D7" s="37" t="s">
        <v>1036</v>
      </c>
      <c r="E7" s="37" t="s">
        <v>1037</v>
      </c>
      <c r="F7" s="37" t="s">
        <v>200</v>
      </c>
      <c r="G7" s="37" t="s">
        <v>200</v>
      </c>
    </row>
    <row r="8" spans="1:7">
      <c r="A8" s="40">
        <v>3</v>
      </c>
      <c r="B8" s="37" t="s">
        <v>1315</v>
      </c>
      <c r="C8" s="38">
        <v>2</v>
      </c>
      <c r="D8" s="37" t="s">
        <v>1036</v>
      </c>
      <c r="E8" s="37" t="s">
        <v>1037</v>
      </c>
      <c r="F8" s="37" t="s">
        <v>200</v>
      </c>
      <c r="G8" s="37" t="s">
        <v>200</v>
      </c>
    </row>
    <row r="9" spans="1:7">
      <c r="A9" s="40">
        <v>4</v>
      </c>
      <c r="B9" s="37" t="s">
        <v>1314</v>
      </c>
      <c r="C9" s="38">
        <v>2</v>
      </c>
      <c r="D9" s="37" t="s">
        <v>1307</v>
      </c>
      <c r="E9" s="37" t="s">
        <v>1037</v>
      </c>
      <c r="F9" s="37" t="s">
        <v>200</v>
      </c>
      <c r="G9" s="37" t="s">
        <v>200</v>
      </c>
    </row>
    <row r="10" spans="1:7">
      <c r="A10" s="40">
        <v>5</v>
      </c>
      <c r="B10" s="37" t="s">
        <v>1313</v>
      </c>
      <c r="C10" s="38">
        <v>2</v>
      </c>
      <c r="D10" s="37" t="s">
        <v>1308</v>
      </c>
      <c r="E10" s="37" t="s">
        <v>1037</v>
      </c>
      <c r="F10" s="37" t="s">
        <v>200</v>
      </c>
      <c r="G10" s="37" t="s">
        <v>200</v>
      </c>
    </row>
    <row r="11" spans="1:7">
      <c r="A11" s="40">
        <v>6</v>
      </c>
      <c r="B11" s="37" t="s">
        <v>1312</v>
      </c>
      <c r="C11" s="38">
        <v>2</v>
      </c>
      <c r="D11" s="37" t="s">
        <v>1309</v>
      </c>
      <c r="E11" s="37" t="s">
        <v>1037</v>
      </c>
      <c r="F11" s="37" t="s">
        <v>200</v>
      </c>
      <c r="G11" s="37" t="s">
        <v>200</v>
      </c>
    </row>
    <row r="12" spans="1:7">
      <c r="A12" s="40">
        <v>7</v>
      </c>
      <c r="B12" s="37" t="s">
        <v>1263</v>
      </c>
      <c r="C12" s="38">
        <v>2</v>
      </c>
      <c r="D12" s="37" t="s">
        <v>1310</v>
      </c>
      <c r="E12" s="37" t="s">
        <v>1037</v>
      </c>
      <c r="F12" s="37" t="s">
        <v>200</v>
      </c>
      <c r="G12" s="37" t="s">
        <v>200</v>
      </c>
    </row>
    <row r="13" spans="1:7">
      <c r="A13" s="40">
        <v>8</v>
      </c>
      <c r="B13" s="37" t="s">
        <v>1311</v>
      </c>
      <c r="C13" s="38">
        <v>2</v>
      </c>
      <c r="D13" s="37" t="s">
        <v>1307</v>
      </c>
      <c r="E13" s="37" t="s">
        <v>1037</v>
      </c>
      <c r="F13" s="37" t="s">
        <v>200</v>
      </c>
      <c r="G13" s="37" t="s">
        <v>200</v>
      </c>
    </row>
    <row r="14" spans="1:7">
      <c r="A14" s="40"/>
      <c r="B14" s="37" t="s">
        <v>200</v>
      </c>
      <c r="C14" s="38"/>
      <c r="D14" s="37" t="s">
        <v>200</v>
      </c>
      <c r="E14" s="37" t="s">
        <v>200</v>
      </c>
      <c r="F14" s="37" t="s">
        <v>200</v>
      </c>
      <c r="G14" s="37" t="s">
        <v>200</v>
      </c>
    </row>
    <row r="15" spans="1:7">
      <c r="A15" s="40"/>
      <c r="B15" s="37" t="s">
        <v>200</v>
      </c>
      <c r="C15" s="38"/>
      <c r="D15" s="37" t="s">
        <v>200</v>
      </c>
      <c r="E15" s="37" t="s">
        <v>200</v>
      </c>
      <c r="F15" s="37" t="s">
        <v>200</v>
      </c>
      <c r="G15" s="37" t="s">
        <v>200</v>
      </c>
    </row>
    <row r="16" spans="1:7">
      <c r="A16" s="40"/>
      <c r="B16" s="37" t="s">
        <v>200</v>
      </c>
      <c r="C16" s="38"/>
      <c r="D16" s="37" t="s">
        <v>200</v>
      </c>
      <c r="E16" s="37" t="s">
        <v>200</v>
      </c>
      <c r="F16" s="37" t="s">
        <v>200</v>
      </c>
      <c r="G16" s="37" t="s">
        <v>200</v>
      </c>
    </row>
    <row r="20" spans="2:3" ht="15.75">
      <c r="B20" s="199"/>
    </row>
    <row r="21" spans="2:3" ht="15.75">
      <c r="B21" s="199"/>
    </row>
    <row r="22" spans="2:3" ht="15.75">
      <c r="B22" s="199"/>
    </row>
    <row r="23" spans="2:3" ht="15.75">
      <c r="B23" s="199"/>
    </row>
    <row r="24" spans="2:3" ht="15.75">
      <c r="B24" s="199"/>
    </row>
    <row r="25" spans="2:3" ht="15.75">
      <c r="B25" s="199"/>
    </row>
    <row r="26" spans="2:3" ht="15.75">
      <c r="B26" s="199"/>
    </row>
    <row r="27" spans="2:3" ht="15.75">
      <c r="B27" s="199"/>
    </row>
    <row r="28" spans="2:3" ht="15.75">
      <c r="B28" s="199"/>
      <c r="C28" s="199"/>
    </row>
    <row r="29" spans="2:3" ht="15.75">
      <c r="B29" s="199"/>
      <c r="C29" s="199"/>
    </row>
    <row r="30" spans="2:3" ht="15.75">
      <c r="B30" s="199"/>
    </row>
  </sheetData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opLeftCell="A37" workbookViewId="0">
      <selection activeCell="O45" sqref="O45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9" t="s">
        <v>1054</v>
      </c>
      <c r="O1" s="162" t="s">
        <v>11</v>
      </c>
      <c r="P1" s="1"/>
      <c r="Q1" s="247" t="s">
        <v>1271</v>
      </c>
      <c r="R1" s="248"/>
      <c r="S1" s="248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7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">
        <v>1574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1599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">
        <v>1575</v>
      </c>
    </row>
    <row r="7" spans="1:27" ht="16.5" customHeight="1">
      <c r="A7" s="481" t="s">
        <v>0</v>
      </c>
      <c r="B7" s="483" t="s">
        <v>1</v>
      </c>
      <c r="C7" s="485" t="s">
        <v>2</v>
      </c>
      <c r="D7" s="483" t="s">
        <v>3</v>
      </c>
      <c r="E7" s="487" t="s">
        <v>4</v>
      </c>
      <c r="F7" s="487" t="s">
        <v>191</v>
      </c>
      <c r="G7" s="231" t="s">
        <v>1580</v>
      </c>
      <c r="H7" s="232"/>
      <c r="I7" s="16"/>
      <c r="J7" s="16"/>
      <c r="K7" s="16"/>
      <c r="L7" s="16"/>
      <c r="M7" s="16"/>
      <c r="N7" s="16"/>
      <c r="O7" s="16"/>
      <c r="P7" s="16"/>
      <c r="Q7" s="16"/>
      <c r="R7" s="16"/>
      <c r="S7" s="233"/>
      <c r="T7" s="479" t="s">
        <v>12</v>
      </c>
      <c r="U7" s="475"/>
    </row>
    <row r="8" spans="1:27" ht="16.5" customHeight="1" thickBot="1">
      <c r="A8" s="482">
        <v>0</v>
      </c>
      <c r="B8" s="484">
        <v>0</v>
      </c>
      <c r="C8" s="486">
        <v>0</v>
      </c>
      <c r="D8" s="484">
        <v>0</v>
      </c>
      <c r="E8" s="488">
        <v>0</v>
      </c>
      <c r="F8" s="488">
        <v>0</v>
      </c>
      <c r="G8" s="229" t="s">
        <v>1257</v>
      </c>
      <c r="H8" s="227" t="s">
        <v>1262</v>
      </c>
      <c r="I8" s="228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8" t="s">
        <v>1261</v>
      </c>
      <c r="P8" s="15" t="s">
        <v>11</v>
      </c>
      <c r="Q8" s="234" t="s">
        <v>5</v>
      </c>
      <c r="R8" s="228" t="s">
        <v>6</v>
      </c>
      <c r="S8" s="235" t="s">
        <v>13</v>
      </c>
      <c r="T8" s="480"/>
      <c r="U8" s="476"/>
      <c r="W8" s="29" t="s">
        <v>192</v>
      </c>
      <c r="X8" s="29" t="s">
        <v>8</v>
      </c>
      <c r="Y8" s="29" t="s">
        <v>11</v>
      </c>
      <c r="Z8" s="29" t="s">
        <v>193</v>
      </c>
      <c r="AA8" s="29" t="s">
        <v>13</v>
      </c>
    </row>
    <row r="9" spans="1:27" ht="24.95" customHeight="1">
      <c r="A9" s="380">
        <f>'S 8'!A6</f>
        <v>1</v>
      </c>
      <c r="B9" s="381" t="str">
        <f>'S 8'!B6</f>
        <v>Výrostková Kateřina</v>
      </c>
      <c r="C9" s="381">
        <f>'S 8'!C6</f>
        <v>2005</v>
      </c>
      <c r="D9" s="381" t="str">
        <f>'S 8'!D6</f>
        <v>SK Jihlava</v>
      </c>
      <c r="E9" s="381" t="str">
        <f>'S 8'!E6</f>
        <v>CZE</v>
      </c>
      <c r="F9" s="9" t="str">
        <f t="shared" ref="F9:F25" si="0">IF($G$7="sestava bez náčiní","bez"," ")</f>
        <v xml:space="preserve"> </v>
      </c>
      <c r="G9" s="206">
        <v>0.9</v>
      </c>
      <c r="H9" s="207">
        <v>0</v>
      </c>
      <c r="I9" s="208">
        <f t="shared" ref="I9:I25" si="1">G9+H9</f>
        <v>0.9</v>
      </c>
      <c r="J9" s="222">
        <v>2.8</v>
      </c>
      <c r="K9" s="223">
        <v>3.4</v>
      </c>
      <c r="L9" s="224">
        <v>3.1</v>
      </c>
      <c r="M9" s="225">
        <v>4.2</v>
      </c>
      <c r="N9" s="225">
        <v>2.9</v>
      </c>
      <c r="O9" s="226">
        <f t="shared" ref="O9:O25" si="2">IF($O$2=2,TRUNC(SUM(K9:L9)/2*1000)/1000,IF($O$2=3,TRUNC(SUM(K9:M9)/3*1000)/1000,IF($O$2=4,TRUNC(MEDIAN(K9:N9)*1000)/1000,"???")))</f>
        <v>3.25</v>
      </c>
      <c r="P9" s="230">
        <f t="shared" ref="P9:P25" si="3">IF(AND(J9=0,O9=0),0,IF(($Q$2-J9-O9)&lt;0,0,$Q$2-J9-O9))</f>
        <v>3.95</v>
      </c>
      <c r="Q9" s="224"/>
      <c r="R9" s="210">
        <f t="shared" ref="R9:R25" si="4">I9+P9-Q9</f>
        <v>4.8500000000000005</v>
      </c>
      <c r="S9" s="20" t="s">
        <v>200</v>
      </c>
      <c r="T9" s="17">
        <f t="shared" ref="T9:T25" si="5">RANK(R9,$R$9:$R$25)</f>
        <v>13</v>
      </c>
      <c r="U9" s="245" t="s">
        <v>200</v>
      </c>
      <c r="W9" s="30" t="str">
        <f t="shared" ref="W9:W25" si="6">F9</f>
        <v xml:space="preserve"> </v>
      </c>
      <c r="X9" s="26">
        <f t="shared" ref="X9:X25" si="7">I9</f>
        <v>0.9</v>
      </c>
      <c r="Y9" s="26">
        <f t="shared" ref="Y9:Y25" si="8">P9</f>
        <v>3.95</v>
      </c>
      <c r="Z9" s="26">
        <f t="shared" ref="Z9:Z25" si="9">Q9</f>
        <v>0</v>
      </c>
      <c r="AA9" s="26">
        <f t="shared" ref="AA9:AA25" si="10">R9</f>
        <v>4.8500000000000005</v>
      </c>
    </row>
    <row r="10" spans="1:27" ht="24.95" customHeight="1">
      <c r="A10" s="380">
        <f>'S 8'!A7</f>
        <v>2</v>
      </c>
      <c r="B10" s="381" t="str">
        <f>'S 8'!B7</f>
        <v>Divišová Adriana</v>
      </c>
      <c r="C10" s="381">
        <f>'S 8'!C7</f>
        <v>2006</v>
      </c>
      <c r="D10" s="381" t="str">
        <f>'S 8'!D7</f>
        <v>RGC Karlovy Vary</v>
      </c>
      <c r="E10" s="381" t="str">
        <f>'S 8'!E7</f>
        <v>CZE</v>
      </c>
      <c r="F10" s="9" t="str">
        <f t="shared" si="0"/>
        <v xml:space="preserve"> </v>
      </c>
      <c r="G10" s="206">
        <v>0.3</v>
      </c>
      <c r="H10" s="207">
        <v>0.5</v>
      </c>
      <c r="I10" s="208">
        <f t="shared" si="1"/>
        <v>0.8</v>
      </c>
      <c r="J10" s="222">
        <v>2.4</v>
      </c>
      <c r="K10" s="223">
        <v>3.1</v>
      </c>
      <c r="L10" s="224">
        <v>3.1</v>
      </c>
      <c r="M10" s="225">
        <v>4.5999999999999996</v>
      </c>
      <c r="N10" s="225">
        <v>1.8</v>
      </c>
      <c r="O10" s="226">
        <f t="shared" si="2"/>
        <v>3.1</v>
      </c>
      <c r="P10" s="230">
        <f t="shared" si="3"/>
        <v>4.5</v>
      </c>
      <c r="Q10" s="224"/>
      <c r="R10" s="210">
        <f t="shared" si="4"/>
        <v>5.3</v>
      </c>
      <c r="S10" s="20" t="s">
        <v>200</v>
      </c>
      <c r="T10" s="17">
        <f t="shared" si="5"/>
        <v>10</v>
      </c>
      <c r="U10" s="245" t="s">
        <v>200</v>
      </c>
      <c r="W10" s="30" t="str">
        <f t="shared" si="6"/>
        <v xml:space="preserve"> </v>
      </c>
      <c r="X10" s="26">
        <f t="shared" si="7"/>
        <v>0.8</v>
      </c>
      <c r="Y10" s="26">
        <f t="shared" si="8"/>
        <v>4.5</v>
      </c>
      <c r="Z10" s="26">
        <f t="shared" si="9"/>
        <v>0</v>
      </c>
      <c r="AA10" s="26">
        <f t="shared" si="10"/>
        <v>5.3</v>
      </c>
    </row>
    <row r="11" spans="1:27" ht="24.95" customHeight="1">
      <c r="A11" s="380">
        <f>'S 8'!A8</f>
        <v>3</v>
      </c>
      <c r="B11" s="381" t="str">
        <f>'S 8'!B8</f>
        <v>Svancerová Vanda</v>
      </c>
      <c r="C11" s="381">
        <f>'S 8'!C8</f>
        <v>2006</v>
      </c>
      <c r="D11" s="381" t="str">
        <f>'S 8'!D8</f>
        <v>Sportunion Raruris</v>
      </c>
      <c r="E11" s="381" t="str">
        <f>'S 8'!E8</f>
        <v>AUT</v>
      </c>
      <c r="F11" s="9" t="str">
        <f t="shared" si="0"/>
        <v xml:space="preserve"> </v>
      </c>
      <c r="G11" s="206">
        <v>0.9</v>
      </c>
      <c r="H11" s="207">
        <v>0.3</v>
      </c>
      <c r="I11" s="208">
        <f t="shared" si="1"/>
        <v>1.2</v>
      </c>
      <c r="J11" s="222">
        <v>2.9</v>
      </c>
      <c r="K11" s="223">
        <v>3.2</v>
      </c>
      <c r="L11" s="224">
        <v>2.8</v>
      </c>
      <c r="M11" s="225">
        <v>4.7</v>
      </c>
      <c r="N11" s="225">
        <v>2.5</v>
      </c>
      <c r="O11" s="226">
        <f t="shared" si="2"/>
        <v>3</v>
      </c>
      <c r="P11" s="230">
        <f t="shared" si="3"/>
        <v>4.0999999999999996</v>
      </c>
      <c r="Q11" s="224"/>
      <c r="R11" s="210">
        <f t="shared" si="4"/>
        <v>5.3</v>
      </c>
      <c r="S11" s="20" t="s">
        <v>200</v>
      </c>
      <c r="T11" s="17">
        <f t="shared" si="5"/>
        <v>10</v>
      </c>
      <c r="U11" s="245" t="s">
        <v>200</v>
      </c>
      <c r="W11" s="30" t="str">
        <f t="shared" si="6"/>
        <v xml:space="preserve"> </v>
      </c>
      <c r="X11" s="26">
        <f t="shared" si="7"/>
        <v>1.2</v>
      </c>
      <c r="Y11" s="26">
        <f t="shared" si="8"/>
        <v>4.0999999999999996</v>
      </c>
      <c r="Z11" s="26">
        <f t="shared" si="9"/>
        <v>0</v>
      </c>
      <c r="AA11" s="26">
        <f t="shared" si="10"/>
        <v>5.3</v>
      </c>
    </row>
    <row r="12" spans="1:27" ht="24.95" customHeight="1">
      <c r="A12" s="382">
        <f>'S 8'!A9</f>
        <v>4</v>
      </c>
      <c r="B12" s="383" t="str">
        <f>'S 8'!B9</f>
        <v>Bouzková Barbora</v>
      </c>
      <c r="C12" s="383">
        <f>'S 8'!C9</f>
        <v>2006</v>
      </c>
      <c r="D12" s="383" t="str">
        <f>'S 8'!D9</f>
        <v>TJ. Sokol Plzeň IV</v>
      </c>
      <c r="E12" s="383" t="str">
        <f>'S 8'!E9</f>
        <v>CZE</v>
      </c>
      <c r="F12" s="9" t="str">
        <f t="shared" si="0"/>
        <v xml:space="preserve"> </v>
      </c>
      <c r="G12" s="206">
        <v>0.4</v>
      </c>
      <c r="H12" s="207">
        <v>0.3</v>
      </c>
      <c r="I12" s="208">
        <f t="shared" si="1"/>
        <v>0.7</v>
      </c>
      <c r="J12" s="222">
        <v>2.9</v>
      </c>
      <c r="K12" s="223">
        <v>3.5</v>
      </c>
      <c r="L12" s="224">
        <v>4.0999999999999996</v>
      </c>
      <c r="M12" s="225">
        <v>4.2</v>
      </c>
      <c r="N12" s="225">
        <v>2.8</v>
      </c>
      <c r="O12" s="226">
        <f t="shared" si="2"/>
        <v>3.8</v>
      </c>
      <c r="P12" s="230">
        <f t="shared" si="3"/>
        <v>3.3</v>
      </c>
      <c r="Q12" s="224"/>
      <c r="R12" s="210">
        <f t="shared" si="4"/>
        <v>4</v>
      </c>
      <c r="S12" s="20" t="s">
        <v>200</v>
      </c>
      <c r="T12" s="17">
        <f t="shared" si="5"/>
        <v>16</v>
      </c>
      <c r="U12" s="245" t="s">
        <v>200</v>
      </c>
      <c r="W12" s="30" t="str">
        <f t="shared" si="6"/>
        <v xml:space="preserve"> </v>
      </c>
      <c r="X12" s="26">
        <f t="shared" si="7"/>
        <v>0.7</v>
      </c>
      <c r="Y12" s="26">
        <f t="shared" si="8"/>
        <v>3.3</v>
      </c>
      <c r="Z12" s="26">
        <f t="shared" si="9"/>
        <v>0</v>
      </c>
      <c r="AA12" s="26">
        <f t="shared" si="10"/>
        <v>4</v>
      </c>
    </row>
    <row r="13" spans="1:27" ht="24.95" customHeight="1">
      <c r="A13" s="382">
        <f>'S 8'!A10</f>
        <v>5</v>
      </c>
      <c r="B13" s="383" t="str">
        <f>'S 8'!B10</f>
        <v xml:space="preserve">Dvořáková Viktorie </v>
      </c>
      <c r="C13" s="383">
        <f>'S 8'!C10</f>
        <v>2006</v>
      </c>
      <c r="D13" s="383" t="str">
        <f>'S 8'!D10</f>
        <v>SK Trasko Vyškov</v>
      </c>
      <c r="E13" s="383" t="str">
        <f>'S 8'!E10</f>
        <v>CZE</v>
      </c>
      <c r="F13" s="9"/>
      <c r="G13" s="206">
        <v>0.8</v>
      </c>
      <c r="H13" s="207">
        <v>0.7</v>
      </c>
      <c r="I13" s="208">
        <f t="shared" si="1"/>
        <v>1.5</v>
      </c>
      <c r="J13" s="222">
        <v>2.5</v>
      </c>
      <c r="K13" s="223">
        <v>3</v>
      </c>
      <c r="L13" s="224">
        <v>2.4</v>
      </c>
      <c r="M13" s="225">
        <v>3.7</v>
      </c>
      <c r="N13" s="225">
        <v>2</v>
      </c>
      <c r="O13" s="226">
        <f t="shared" si="2"/>
        <v>2.7</v>
      </c>
      <c r="P13" s="230">
        <f t="shared" si="3"/>
        <v>4.8</v>
      </c>
      <c r="Q13" s="224"/>
      <c r="R13" s="210">
        <f t="shared" si="4"/>
        <v>6.3</v>
      </c>
      <c r="S13" s="20"/>
      <c r="T13" s="17">
        <f t="shared" si="5"/>
        <v>7</v>
      </c>
      <c r="U13" s="245"/>
      <c r="W13" s="30"/>
      <c r="X13" s="26">
        <f t="shared" si="7"/>
        <v>1.5</v>
      </c>
      <c r="Y13" s="26">
        <f t="shared" si="8"/>
        <v>4.8</v>
      </c>
      <c r="Z13" s="26">
        <f t="shared" si="9"/>
        <v>0</v>
      </c>
      <c r="AA13" s="26">
        <f t="shared" si="10"/>
        <v>6.3</v>
      </c>
    </row>
    <row r="14" spans="1:27" ht="24.95" customHeight="1">
      <c r="A14" s="382">
        <f>'S 8'!A11</f>
        <v>7</v>
      </c>
      <c r="B14" s="383" t="str">
        <f>'S 8'!B11</f>
        <v>Hlaváčiková Sabina</v>
      </c>
      <c r="C14" s="383">
        <f>'S 8'!C11</f>
        <v>2005</v>
      </c>
      <c r="D14" s="383" t="str">
        <f>'S 8'!D11</f>
        <v>SK Jihlava</v>
      </c>
      <c r="E14" s="383" t="str">
        <f>'S 8'!E11</f>
        <v>CZE</v>
      </c>
      <c r="F14" s="9"/>
      <c r="G14" s="206">
        <v>0.5</v>
      </c>
      <c r="H14" s="207">
        <v>0.7</v>
      </c>
      <c r="I14" s="208">
        <f t="shared" si="1"/>
        <v>1.2</v>
      </c>
      <c r="J14" s="222">
        <v>2.2999999999999998</v>
      </c>
      <c r="K14" s="223">
        <v>3.5</v>
      </c>
      <c r="L14" s="224">
        <v>3.7</v>
      </c>
      <c r="M14" s="225">
        <v>4.8</v>
      </c>
      <c r="N14" s="225">
        <v>1.6</v>
      </c>
      <c r="O14" s="226">
        <f t="shared" si="2"/>
        <v>3.6</v>
      </c>
      <c r="P14" s="230">
        <f t="shared" si="3"/>
        <v>4.0999999999999996</v>
      </c>
      <c r="Q14" s="224"/>
      <c r="R14" s="210">
        <f t="shared" si="4"/>
        <v>5.3</v>
      </c>
      <c r="S14" s="20"/>
      <c r="T14" s="17">
        <f t="shared" si="5"/>
        <v>10</v>
      </c>
      <c r="U14" s="245"/>
      <c r="W14" s="30"/>
      <c r="X14" s="26">
        <f t="shared" si="7"/>
        <v>1.2</v>
      </c>
      <c r="Y14" s="26">
        <f t="shared" si="8"/>
        <v>4.0999999999999996</v>
      </c>
      <c r="Z14" s="26">
        <f t="shared" si="9"/>
        <v>0</v>
      </c>
      <c r="AA14" s="26">
        <f t="shared" si="10"/>
        <v>5.3</v>
      </c>
    </row>
    <row r="15" spans="1:27" ht="24.95" customHeight="1">
      <c r="A15" s="382">
        <f>'S 8'!A13</f>
        <v>9</v>
      </c>
      <c r="B15" s="383" t="str">
        <f>'S 8'!B13</f>
        <v>Bodolló Anna</v>
      </c>
      <c r="C15" s="383">
        <f>'S 8'!C13</f>
        <v>2006</v>
      </c>
      <c r="D15" s="383" t="str">
        <f>'S 8'!D13</f>
        <v>SK GymŠarm Plzeň</v>
      </c>
      <c r="E15" s="383" t="str">
        <f>'S 8'!E13</f>
        <v>CZE</v>
      </c>
      <c r="F15" s="9"/>
      <c r="G15" s="206">
        <v>0.8</v>
      </c>
      <c r="H15" s="207">
        <v>0.2</v>
      </c>
      <c r="I15" s="208">
        <f t="shared" si="1"/>
        <v>1</v>
      </c>
      <c r="J15" s="222">
        <v>3.7</v>
      </c>
      <c r="K15" s="223">
        <v>4.0999999999999996</v>
      </c>
      <c r="L15" s="224">
        <v>3.9</v>
      </c>
      <c r="M15" s="225">
        <v>5.2</v>
      </c>
      <c r="N15" s="225">
        <v>2</v>
      </c>
      <c r="O15" s="226">
        <f t="shared" si="2"/>
        <v>4</v>
      </c>
      <c r="P15" s="230">
        <f t="shared" si="3"/>
        <v>2.2999999999999998</v>
      </c>
      <c r="Q15" s="224"/>
      <c r="R15" s="210">
        <f t="shared" si="4"/>
        <v>3.3</v>
      </c>
      <c r="S15" s="20"/>
      <c r="T15" s="17">
        <f t="shared" si="5"/>
        <v>17</v>
      </c>
      <c r="U15" s="245"/>
      <c r="W15" s="30"/>
      <c r="X15" s="26">
        <f t="shared" si="7"/>
        <v>1</v>
      </c>
      <c r="Y15" s="26">
        <f t="shared" si="8"/>
        <v>2.2999999999999998</v>
      </c>
      <c r="Z15" s="26">
        <f t="shared" si="9"/>
        <v>0</v>
      </c>
      <c r="AA15" s="26">
        <f t="shared" si="10"/>
        <v>3.3</v>
      </c>
    </row>
    <row r="16" spans="1:27" ht="24.95" customHeight="1">
      <c r="A16" s="382">
        <f>'S 8'!A14</f>
        <v>10</v>
      </c>
      <c r="B16" s="383" t="str">
        <f>'S 8'!B14</f>
        <v>Sommerbichler Lena</v>
      </c>
      <c r="C16" s="383">
        <f>'S 8'!C14</f>
        <v>2005</v>
      </c>
      <c r="D16" s="383" t="str">
        <f>'S 8'!D14</f>
        <v>Sportunion Raruris</v>
      </c>
      <c r="E16" s="383" t="str">
        <f>'S 8'!E14</f>
        <v>AUT</v>
      </c>
      <c r="F16" s="9"/>
      <c r="G16" s="206">
        <v>1.2</v>
      </c>
      <c r="H16" s="207">
        <v>0.6</v>
      </c>
      <c r="I16" s="208">
        <f t="shared" si="1"/>
        <v>1.7999999999999998</v>
      </c>
      <c r="J16" s="222">
        <v>2.1</v>
      </c>
      <c r="K16" s="223">
        <v>3.2</v>
      </c>
      <c r="L16" s="224">
        <v>2.6</v>
      </c>
      <c r="M16" s="225">
        <v>4.4000000000000004</v>
      </c>
      <c r="N16" s="225">
        <v>2.5</v>
      </c>
      <c r="O16" s="226">
        <f t="shared" si="2"/>
        <v>2.9</v>
      </c>
      <c r="P16" s="230">
        <f t="shared" si="3"/>
        <v>5</v>
      </c>
      <c r="Q16" s="224"/>
      <c r="R16" s="210">
        <f t="shared" si="4"/>
        <v>6.8</v>
      </c>
      <c r="S16" s="20"/>
      <c r="T16" s="17">
        <f t="shared" si="5"/>
        <v>3</v>
      </c>
      <c r="U16" s="245"/>
      <c r="W16" s="30"/>
      <c r="X16" s="26">
        <f t="shared" si="7"/>
        <v>1.7999999999999998</v>
      </c>
      <c r="Y16" s="26">
        <f t="shared" si="8"/>
        <v>5</v>
      </c>
      <c r="Z16" s="26">
        <f t="shared" si="9"/>
        <v>0</v>
      </c>
      <c r="AA16" s="26">
        <f t="shared" si="10"/>
        <v>6.8</v>
      </c>
    </row>
    <row r="17" spans="1:28" ht="24.95" customHeight="1">
      <c r="A17" s="382">
        <f>'S 8'!A16</f>
        <v>13</v>
      </c>
      <c r="B17" s="383" t="str">
        <f>'S 8'!B16</f>
        <v xml:space="preserve">Schäfer Michelle </v>
      </c>
      <c r="C17" s="383">
        <f>'S 8'!C16</f>
        <v>2005</v>
      </c>
      <c r="D17" s="383" t="str">
        <f>'S 8'!D16</f>
        <v>SVNA Hamburg</v>
      </c>
      <c r="E17" s="383" t="str">
        <f>'S 8'!E16</f>
        <v>DEU</v>
      </c>
      <c r="F17" s="9"/>
      <c r="G17" s="206">
        <v>1.6</v>
      </c>
      <c r="H17" s="207">
        <v>1.3</v>
      </c>
      <c r="I17" s="208">
        <f t="shared" si="1"/>
        <v>2.9000000000000004</v>
      </c>
      <c r="J17" s="222">
        <v>2.7</v>
      </c>
      <c r="K17" s="223">
        <v>3.5</v>
      </c>
      <c r="L17" s="224">
        <v>2.8</v>
      </c>
      <c r="M17" s="225">
        <v>4.3</v>
      </c>
      <c r="N17" s="225">
        <v>3.8</v>
      </c>
      <c r="O17" s="226">
        <f t="shared" si="2"/>
        <v>3.65</v>
      </c>
      <c r="P17" s="230">
        <f t="shared" si="3"/>
        <v>3.65</v>
      </c>
      <c r="Q17" s="224"/>
      <c r="R17" s="210">
        <f t="shared" si="4"/>
        <v>6.5500000000000007</v>
      </c>
      <c r="S17" s="20"/>
      <c r="T17" s="17">
        <f t="shared" si="5"/>
        <v>5</v>
      </c>
      <c r="U17" s="245"/>
      <c r="W17" s="30"/>
      <c r="X17" s="26">
        <f t="shared" si="7"/>
        <v>2.9000000000000004</v>
      </c>
      <c r="Y17" s="26">
        <f t="shared" si="8"/>
        <v>3.65</v>
      </c>
      <c r="Z17" s="26">
        <f t="shared" si="9"/>
        <v>0</v>
      </c>
      <c r="AA17" s="26">
        <f t="shared" si="10"/>
        <v>6.5500000000000007</v>
      </c>
    </row>
    <row r="18" spans="1:28" ht="24.95" customHeight="1">
      <c r="A18" s="382">
        <f>'S 8'!A17</f>
        <v>14</v>
      </c>
      <c r="B18" s="383" t="str">
        <f>'S 8'!B17</f>
        <v xml:space="preserve">Kuncová Klára </v>
      </c>
      <c r="C18" s="383">
        <f>'S 8'!C17</f>
        <v>2006</v>
      </c>
      <c r="D18" s="383" t="str">
        <f>'S 8'!D17</f>
        <v>TJ. Sokol Plzeň IV</v>
      </c>
      <c r="E18" s="383" t="str">
        <f>'S 8'!E17</f>
        <v>CZE</v>
      </c>
      <c r="F18" s="9"/>
      <c r="G18" s="206">
        <v>1.1000000000000001</v>
      </c>
      <c r="H18" s="207">
        <v>0.3</v>
      </c>
      <c r="I18" s="208">
        <f t="shared" si="1"/>
        <v>1.4000000000000001</v>
      </c>
      <c r="J18" s="222">
        <v>2.5</v>
      </c>
      <c r="K18" s="223">
        <v>3.3</v>
      </c>
      <c r="L18" s="224">
        <v>3.8</v>
      </c>
      <c r="M18" s="225">
        <v>4.5</v>
      </c>
      <c r="N18" s="225">
        <v>2.7</v>
      </c>
      <c r="O18" s="226">
        <f t="shared" si="2"/>
        <v>3.55</v>
      </c>
      <c r="P18" s="230">
        <f t="shared" si="3"/>
        <v>3.95</v>
      </c>
      <c r="Q18" s="224"/>
      <c r="R18" s="210">
        <f t="shared" si="4"/>
        <v>5.3500000000000005</v>
      </c>
      <c r="S18" s="20"/>
      <c r="T18" s="17">
        <f t="shared" si="5"/>
        <v>9</v>
      </c>
      <c r="U18" s="245"/>
      <c r="W18" s="30"/>
      <c r="X18" s="26">
        <f t="shared" si="7"/>
        <v>1.4000000000000001</v>
      </c>
      <c r="Y18" s="26">
        <f t="shared" si="8"/>
        <v>3.95</v>
      </c>
      <c r="Z18" s="26">
        <f t="shared" si="9"/>
        <v>0</v>
      </c>
      <c r="AA18" s="26">
        <f t="shared" si="10"/>
        <v>5.3500000000000005</v>
      </c>
    </row>
    <row r="19" spans="1:28" ht="24.95" customHeight="1">
      <c r="A19" s="382">
        <f>'S 8'!A18</f>
        <v>15</v>
      </c>
      <c r="B19" s="383" t="str">
        <f>'S 8'!B18</f>
        <v xml:space="preserve">Ullmanová Anna </v>
      </c>
      <c r="C19" s="383">
        <f>'S 8'!C18</f>
        <v>2006</v>
      </c>
      <c r="D19" s="383" t="str">
        <f>'S 8'!D18</f>
        <v>Slavia SK Rapid Plzeň</v>
      </c>
      <c r="E19" s="383" t="str">
        <f>'S 8'!E18</f>
        <v>CZE</v>
      </c>
      <c r="F19" s="9" t="str">
        <f t="shared" si="0"/>
        <v xml:space="preserve"> </v>
      </c>
      <c r="G19" s="206">
        <v>0.2</v>
      </c>
      <c r="H19" s="207">
        <v>0.3</v>
      </c>
      <c r="I19" s="208">
        <f t="shared" si="1"/>
        <v>0.5</v>
      </c>
      <c r="J19" s="222">
        <v>2.9</v>
      </c>
      <c r="K19" s="223">
        <v>3.2</v>
      </c>
      <c r="L19" s="224">
        <v>3.6</v>
      </c>
      <c r="M19" s="225">
        <v>5.9</v>
      </c>
      <c r="N19" s="225">
        <v>2.4</v>
      </c>
      <c r="O19" s="226">
        <f t="shared" si="2"/>
        <v>3.4</v>
      </c>
      <c r="P19" s="230">
        <f t="shared" si="3"/>
        <v>3.6999999999999997</v>
      </c>
      <c r="Q19" s="224"/>
      <c r="R19" s="210">
        <f t="shared" si="4"/>
        <v>4.1999999999999993</v>
      </c>
      <c r="S19" s="20" t="s">
        <v>200</v>
      </c>
      <c r="T19" s="17">
        <f t="shared" si="5"/>
        <v>15</v>
      </c>
      <c r="U19" s="245" t="s">
        <v>200</v>
      </c>
      <c r="W19" s="30" t="str">
        <f t="shared" si="6"/>
        <v xml:space="preserve"> </v>
      </c>
      <c r="X19" s="26">
        <f t="shared" si="7"/>
        <v>0.5</v>
      </c>
      <c r="Y19" s="26">
        <f t="shared" si="8"/>
        <v>3.6999999999999997</v>
      </c>
      <c r="Z19" s="26">
        <f t="shared" si="9"/>
        <v>0</v>
      </c>
      <c r="AA19" s="26">
        <f t="shared" si="10"/>
        <v>4.1999999999999993</v>
      </c>
    </row>
    <row r="20" spans="1:28" ht="24.95" customHeight="1">
      <c r="A20" s="382">
        <f>'S 8'!A19</f>
        <v>16</v>
      </c>
      <c r="B20" s="383" t="str">
        <f>'S 8'!B19</f>
        <v>Stöckl Lea</v>
      </c>
      <c r="C20" s="383">
        <f>'S 8'!C19</f>
        <v>2005</v>
      </c>
      <c r="D20" s="383" t="str">
        <f>'S 8'!D19</f>
        <v>Sportunion Raruris</v>
      </c>
      <c r="E20" s="383" t="str">
        <f>'S 8'!E19</f>
        <v>AUT</v>
      </c>
      <c r="F20" s="9"/>
      <c r="G20" s="206">
        <v>1.3</v>
      </c>
      <c r="H20" s="207">
        <v>0.7</v>
      </c>
      <c r="I20" s="208">
        <f t="shared" si="1"/>
        <v>2</v>
      </c>
      <c r="J20" s="222">
        <v>2.2000000000000002</v>
      </c>
      <c r="K20" s="223">
        <v>3.4</v>
      </c>
      <c r="L20" s="224">
        <v>2.8</v>
      </c>
      <c r="M20" s="225">
        <v>4.3</v>
      </c>
      <c r="N20" s="225">
        <v>2</v>
      </c>
      <c r="O20" s="226">
        <f t="shared" si="2"/>
        <v>3.1</v>
      </c>
      <c r="P20" s="230">
        <f t="shared" si="3"/>
        <v>4.6999999999999993</v>
      </c>
      <c r="Q20" s="224"/>
      <c r="R20" s="210">
        <f t="shared" si="4"/>
        <v>6.6999999999999993</v>
      </c>
      <c r="S20" s="20" t="s">
        <v>200</v>
      </c>
      <c r="T20" s="17">
        <f t="shared" si="5"/>
        <v>4</v>
      </c>
      <c r="U20" s="245" t="s">
        <v>200</v>
      </c>
      <c r="W20" s="30">
        <f t="shared" si="6"/>
        <v>0</v>
      </c>
      <c r="X20" s="26">
        <f t="shared" si="7"/>
        <v>2</v>
      </c>
      <c r="Y20" s="26">
        <f t="shared" si="8"/>
        <v>4.6999999999999993</v>
      </c>
      <c r="Z20" s="26">
        <f t="shared" si="9"/>
        <v>0</v>
      </c>
      <c r="AA20" s="26">
        <f t="shared" si="10"/>
        <v>6.6999999999999993</v>
      </c>
    </row>
    <row r="21" spans="1:28" ht="24.95" customHeight="1">
      <c r="A21" s="382">
        <f>'S 8'!A20</f>
        <v>17</v>
      </c>
      <c r="B21" s="383" t="str">
        <f>'S 8'!B20</f>
        <v xml:space="preserve">Zikmundová Anna </v>
      </c>
      <c r="C21" s="383">
        <f>'S 8'!C20</f>
        <v>2005</v>
      </c>
      <c r="D21" s="383" t="str">
        <f>'S 8'!D20</f>
        <v>TJ. Sokol Plzeň IV</v>
      </c>
      <c r="E21" s="383" t="str">
        <f>'S 8'!E20</f>
        <v>CZE</v>
      </c>
      <c r="F21" s="9" t="str">
        <f t="shared" si="0"/>
        <v xml:space="preserve"> </v>
      </c>
      <c r="G21" s="206">
        <v>1.5</v>
      </c>
      <c r="H21" s="207">
        <v>1.3</v>
      </c>
      <c r="I21" s="208">
        <f t="shared" si="1"/>
        <v>2.8</v>
      </c>
      <c r="J21" s="222">
        <v>2.2999999999999998</v>
      </c>
      <c r="K21" s="223">
        <v>3</v>
      </c>
      <c r="L21" s="224">
        <v>2.4</v>
      </c>
      <c r="M21" s="225">
        <v>3.6</v>
      </c>
      <c r="N21" s="225">
        <v>2.2000000000000002</v>
      </c>
      <c r="O21" s="226">
        <f t="shared" si="2"/>
        <v>2.7</v>
      </c>
      <c r="P21" s="230">
        <f t="shared" si="3"/>
        <v>5</v>
      </c>
      <c r="Q21" s="224"/>
      <c r="R21" s="210">
        <f t="shared" si="4"/>
        <v>7.8</v>
      </c>
      <c r="S21" s="20" t="s">
        <v>200</v>
      </c>
      <c r="T21" s="17">
        <f t="shared" si="5"/>
        <v>1</v>
      </c>
      <c r="U21" s="245" t="s">
        <v>200</v>
      </c>
      <c r="W21" s="30" t="str">
        <f t="shared" si="6"/>
        <v xml:space="preserve"> </v>
      </c>
      <c r="X21" s="26">
        <f t="shared" si="7"/>
        <v>2.8</v>
      </c>
      <c r="Y21" s="26">
        <f t="shared" si="8"/>
        <v>5</v>
      </c>
      <c r="Z21" s="26">
        <f t="shared" si="9"/>
        <v>0</v>
      </c>
      <c r="AA21" s="26">
        <f t="shared" si="10"/>
        <v>7.8</v>
      </c>
    </row>
    <row r="22" spans="1:28" ht="24.95" customHeight="1">
      <c r="A22" s="382">
        <f>'S 8'!A21</f>
        <v>18</v>
      </c>
      <c r="B22" s="383" t="str">
        <f>'S 8'!B21</f>
        <v>Brustmannová Adéla</v>
      </c>
      <c r="C22" s="383">
        <f>'S 8'!C21</f>
        <v>2005</v>
      </c>
      <c r="D22" s="383" t="str">
        <f>'S 8'!D21</f>
        <v xml:space="preserve">SK Triumf Praha </v>
      </c>
      <c r="E22" s="383" t="str">
        <f>'S 8'!E21</f>
        <v>CZE</v>
      </c>
      <c r="F22" s="9"/>
      <c r="G22" s="206">
        <v>0.5</v>
      </c>
      <c r="H22" s="207">
        <v>1</v>
      </c>
      <c r="I22" s="208">
        <f t="shared" si="1"/>
        <v>1.5</v>
      </c>
      <c r="J22" s="222">
        <v>2</v>
      </c>
      <c r="K22" s="223">
        <v>2.9</v>
      </c>
      <c r="L22" s="224">
        <v>2.2999999999999998</v>
      </c>
      <c r="M22" s="225">
        <v>4</v>
      </c>
      <c r="N22" s="225">
        <v>1.7</v>
      </c>
      <c r="O22" s="226">
        <f t="shared" si="2"/>
        <v>2.6</v>
      </c>
      <c r="P22" s="230">
        <f t="shared" si="3"/>
        <v>5.4</v>
      </c>
      <c r="Q22" s="224"/>
      <c r="R22" s="210">
        <f t="shared" si="4"/>
        <v>6.9</v>
      </c>
      <c r="S22" s="20" t="s">
        <v>200</v>
      </c>
      <c r="T22" s="17">
        <f t="shared" si="5"/>
        <v>2</v>
      </c>
      <c r="U22" s="245" t="s">
        <v>200</v>
      </c>
      <c r="W22" s="30">
        <f t="shared" si="6"/>
        <v>0</v>
      </c>
      <c r="X22" s="26">
        <f t="shared" si="7"/>
        <v>1.5</v>
      </c>
      <c r="Y22" s="26">
        <f t="shared" si="8"/>
        <v>5.4</v>
      </c>
      <c r="Z22" s="26">
        <f t="shared" si="9"/>
        <v>0</v>
      </c>
      <c r="AA22" s="26">
        <f t="shared" si="10"/>
        <v>6.9</v>
      </c>
    </row>
    <row r="23" spans="1:28" ht="24.95" customHeight="1">
      <c r="A23" s="382">
        <f>'S 8'!A22</f>
        <v>19</v>
      </c>
      <c r="B23" s="383" t="str">
        <f>'S 8'!B22</f>
        <v>Bendová Barbora</v>
      </c>
      <c r="C23" s="383">
        <f>'S 8'!C22</f>
        <v>2006</v>
      </c>
      <c r="D23" s="383" t="str">
        <f>'S 8'!D22</f>
        <v>GSK Tábor</v>
      </c>
      <c r="E23" s="383" t="str">
        <f>'S 8'!E22</f>
        <v>CZE</v>
      </c>
      <c r="F23" s="9" t="str">
        <f t="shared" si="0"/>
        <v xml:space="preserve"> </v>
      </c>
      <c r="G23" s="206">
        <v>0.3</v>
      </c>
      <c r="H23" s="207">
        <v>0.8</v>
      </c>
      <c r="I23" s="208">
        <f t="shared" si="1"/>
        <v>1.1000000000000001</v>
      </c>
      <c r="J23" s="222">
        <v>2.7</v>
      </c>
      <c r="K23" s="223">
        <v>2.5</v>
      </c>
      <c r="L23" s="224">
        <v>2.6</v>
      </c>
      <c r="M23" s="225">
        <v>4.5</v>
      </c>
      <c r="N23" s="225">
        <v>1.9</v>
      </c>
      <c r="O23" s="226">
        <f t="shared" si="2"/>
        <v>2.5499999999999998</v>
      </c>
      <c r="P23" s="230">
        <f t="shared" si="3"/>
        <v>4.75</v>
      </c>
      <c r="Q23" s="224"/>
      <c r="R23" s="210">
        <f t="shared" si="4"/>
        <v>5.85</v>
      </c>
      <c r="S23" s="20" t="s">
        <v>200</v>
      </c>
      <c r="T23" s="17">
        <f t="shared" si="5"/>
        <v>8</v>
      </c>
      <c r="U23" s="245" t="s">
        <v>200</v>
      </c>
      <c r="W23" s="30" t="str">
        <f t="shared" si="6"/>
        <v xml:space="preserve"> </v>
      </c>
      <c r="X23" s="26">
        <f t="shared" si="7"/>
        <v>1.1000000000000001</v>
      </c>
      <c r="Y23" s="26">
        <f t="shared" si="8"/>
        <v>4.75</v>
      </c>
      <c r="Z23" s="26">
        <f t="shared" si="9"/>
        <v>0</v>
      </c>
      <c r="AA23" s="26">
        <f t="shared" si="10"/>
        <v>5.85</v>
      </c>
    </row>
    <row r="24" spans="1:28" ht="24.95" customHeight="1">
      <c r="A24" s="382">
        <f>'S 8'!A23</f>
        <v>20</v>
      </c>
      <c r="B24" s="383" t="str">
        <f>'S 8'!B23</f>
        <v>Machalová Eliška</v>
      </c>
      <c r="C24" s="383">
        <f>'S 8'!C23</f>
        <v>2006</v>
      </c>
      <c r="D24" s="383" t="str">
        <f>'S 8'!D23</f>
        <v>RG Proactive Milevsko</v>
      </c>
      <c r="E24" s="383" t="str">
        <f>'S 8'!E23</f>
        <v>CZE</v>
      </c>
      <c r="F24" s="9" t="str">
        <f t="shared" si="0"/>
        <v xml:space="preserve"> </v>
      </c>
      <c r="G24" s="206">
        <v>1.3</v>
      </c>
      <c r="H24" s="207">
        <v>0.5</v>
      </c>
      <c r="I24" s="208">
        <f t="shared" si="1"/>
        <v>1.8</v>
      </c>
      <c r="J24" s="222">
        <v>2.4</v>
      </c>
      <c r="K24" s="223">
        <v>3.2</v>
      </c>
      <c r="L24" s="224">
        <v>2.6</v>
      </c>
      <c r="M24" s="225">
        <v>4.8</v>
      </c>
      <c r="N24" s="225">
        <v>2.9</v>
      </c>
      <c r="O24" s="226">
        <f t="shared" si="2"/>
        <v>3.05</v>
      </c>
      <c r="P24" s="230">
        <f t="shared" si="3"/>
        <v>4.55</v>
      </c>
      <c r="Q24" s="224"/>
      <c r="R24" s="210">
        <f t="shared" si="4"/>
        <v>6.35</v>
      </c>
      <c r="S24" s="20" t="s">
        <v>200</v>
      </c>
      <c r="T24" s="17">
        <f t="shared" si="5"/>
        <v>6</v>
      </c>
      <c r="U24" s="245" t="s">
        <v>200</v>
      </c>
      <c r="W24" s="30" t="str">
        <f t="shared" si="6"/>
        <v xml:space="preserve"> </v>
      </c>
      <c r="X24" s="26">
        <f t="shared" si="7"/>
        <v>1.8</v>
      </c>
      <c r="Y24" s="26">
        <f t="shared" si="8"/>
        <v>4.55</v>
      </c>
      <c r="Z24" s="26">
        <f t="shared" si="9"/>
        <v>0</v>
      </c>
      <c r="AA24" s="26">
        <f t="shared" si="10"/>
        <v>6.35</v>
      </c>
    </row>
    <row r="25" spans="1:28" ht="24.95" customHeight="1">
      <c r="A25" s="382">
        <f>'S 8'!A24</f>
        <v>21</v>
      </c>
      <c r="B25" s="383" t="str">
        <f>'S 8'!B24</f>
        <v xml:space="preserve">Battel Alica </v>
      </c>
      <c r="C25" s="383">
        <f>'S 8'!C24</f>
        <v>2006</v>
      </c>
      <c r="D25" s="383" t="str">
        <f>'S 8'!D24</f>
        <v>Sportunion Raruris</v>
      </c>
      <c r="E25" s="383" t="str">
        <f>'S 8'!E24</f>
        <v>AUT</v>
      </c>
      <c r="F25" s="9" t="str">
        <f t="shared" si="0"/>
        <v xml:space="preserve"> </v>
      </c>
      <c r="G25" s="206">
        <v>0.8</v>
      </c>
      <c r="H25" s="207">
        <v>0.3</v>
      </c>
      <c r="I25" s="208">
        <f t="shared" si="1"/>
        <v>1.1000000000000001</v>
      </c>
      <c r="J25" s="222">
        <v>3.2</v>
      </c>
      <c r="K25" s="223">
        <v>3.9</v>
      </c>
      <c r="L25" s="224">
        <v>3.4</v>
      </c>
      <c r="M25" s="225">
        <v>4.3</v>
      </c>
      <c r="N25" s="225">
        <v>2</v>
      </c>
      <c r="O25" s="226">
        <f t="shared" si="2"/>
        <v>3.65</v>
      </c>
      <c r="P25" s="230">
        <f t="shared" si="3"/>
        <v>3.15</v>
      </c>
      <c r="Q25" s="224"/>
      <c r="R25" s="210">
        <f t="shared" si="4"/>
        <v>4.25</v>
      </c>
      <c r="S25" s="20" t="s">
        <v>200</v>
      </c>
      <c r="T25" s="17">
        <f t="shared" si="5"/>
        <v>14</v>
      </c>
      <c r="U25" s="245" t="s">
        <v>200</v>
      </c>
      <c r="W25" s="30" t="str">
        <f t="shared" si="6"/>
        <v xml:space="preserve"> </v>
      </c>
      <c r="X25" s="26">
        <f t="shared" si="7"/>
        <v>1.1000000000000001</v>
      </c>
      <c r="Y25" s="26">
        <f t="shared" si="8"/>
        <v>3.15</v>
      </c>
      <c r="Z25" s="26">
        <f t="shared" si="9"/>
        <v>0</v>
      </c>
      <c r="AA25" s="26">
        <f t="shared" si="10"/>
        <v>4.25</v>
      </c>
    </row>
    <row r="26" spans="1:28" s="167" customFormat="1" ht="108.75" customHeight="1" thickBot="1">
      <c r="C26" s="169"/>
      <c r="F26" s="168"/>
      <c r="G26" s="170"/>
      <c r="H26" s="170"/>
      <c r="I26" s="170"/>
      <c r="J26" s="170"/>
      <c r="K26" s="171"/>
      <c r="L26" s="190"/>
      <c r="M26" s="190"/>
      <c r="N26" s="190"/>
      <c r="O26" s="190"/>
      <c r="P26" s="190"/>
      <c r="Q26" s="171"/>
    </row>
    <row r="27" spans="1:28" ht="16.5" customHeight="1">
      <c r="A27" s="481" t="s">
        <v>0</v>
      </c>
      <c r="B27" s="483" t="s">
        <v>1</v>
      </c>
      <c r="C27" s="485" t="s">
        <v>2</v>
      </c>
      <c r="D27" s="483" t="s">
        <v>3</v>
      </c>
      <c r="E27" s="487" t="s">
        <v>4</v>
      </c>
      <c r="F27" s="487" t="s">
        <v>191</v>
      </c>
      <c r="G27" s="231" t="str">
        <f>Kat7S2</f>
        <v>sestava s libovolným náčiním</v>
      </c>
      <c r="H27" s="23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33"/>
      <c r="T27" s="479" t="s">
        <v>12</v>
      </c>
      <c r="U27" s="479" t="s">
        <v>1305</v>
      </c>
    </row>
    <row r="28" spans="1:28" ht="16.5" customHeight="1" thickBot="1">
      <c r="A28" s="482">
        <v>0</v>
      </c>
      <c r="B28" s="484">
        <v>0</v>
      </c>
      <c r="C28" s="486">
        <v>0</v>
      </c>
      <c r="D28" s="484">
        <v>0</v>
      </c>
      <c r="E28" s="488">
        <v>0</v>
      </c>
      <c r="F28" s="488">
        <v>0</v>
      </c>
      <c r="G28" s="229" t="s">
        <v>1257</v>
      </c>
      <c r="H28" s="227" t="s">
        <v>1262</v>
      </c>
      <c r="I28" s="228" t="s">
        <v>8</v>
      </c>
      <c r="J28" s="15" t="s">
        <v>1258</v>
      </c>
      <c r="K28" s="15" t="s">
        <v>9</v>
      </c>
      <c r="L28" s="15" t="s">
        <v>10</v>
      </c>
      <c r="M28" s="15" t="s">
        <v>1259</v>
      </c>
      <c r="N28" s="15" t="s">
        <v>1260</v>
      </c>
      <c r="O28" s="228" t="s">
        <v>1261</v>
      </c>
      <c r="P28" s="15" t="s">
        <v>11</v>
      </c>
      <c r="Q28" s="234" t="s">
        <v>5</v>
      </c>
      <c r="R28" s="228" t="s">
        <v>6</v>
      </c>
      <c r="S28" s="235" t="s">
        <v>13</v>
      </c>
      <c r="T28" s="480"/>
      <c r="U28" s="480"/>
      <c r="W28" s="29" t="s">
        <v>192</v>
      </c>
      <c r="X28" s="29" t="s">
        <v>8</v>
      </c>
      <c r="Y28" s="29" t="s">
        <v>11</v>
      </c>
      <c r="Z28" s="29" t="s">
        <v>193</v>
      </c>
      <c r="AA28" s="29" t="s">
        <v>13</v>
      </c>
      <c r="AB28" s="29" t="s">
        <v>6</v>
      </c>
    </row>
    <row r="29" spans="1:28" ht="24.95" customHeight="1">
      <c r="A29" s="380">
        <f>'S 8'!A6</f>
        <v>1</v>
      </c>
      <c r="B29" s="381" t="str">
        <f>'S 8'!B6</f>
        <v>Výrostková Kateřina</v>
      </c>
      <c r="C29" s="381">
        <f>'S 8'!C6</f>
        <v>2005</v>
      </c>
      <c r="D29" s="381" t="str">
        <f>'S 8'!D6</f>
        <v>SK Jihlava</v>
      </c>
      <c r="E29" s="381" t="str">
        <f>'S 8'!E6</f>
        <v>CZE</v>
      </c>
      <c r="F29" s="198"/>
      <c r="G29" s="206"/>
      <c r="H29" s="207"/>
      <c r="I29" s="208">
        <f t="shared" ref="I29:I45" si="11">G29+H29</f>
        <v>0</v>
      </c>
      <c r="J29" s="222"/>
      <c r="K29" s="223"/>
      <c r="L29" s="224"/>
      <c r="M29" s="225"/>
      <c r="N29" s="225"/>
      <c r="O29" s="226" t="e">
        <f t="shared" ref="O29:O45" si="12">IF($O$2=2,TRUNC(SUM(K29:L29)/2*1000)/1000,IF($O$2=3,TRUNC(SUM(K29:M29)/3*1000)/1000,IF($O$2=4,TRUNC(MEDIAN(K29:N29)*1000)/1000,"???")))</f>
        <v>#NUM!</v>
      </c>
      <c r="P29" s="230" t="e">
        <f t="shared" ref="P29:P45" si="13">IF(AND(J29=0,O29=0),0,IF(($Q$2-J29-O29)&lt;0,0,$Q$2-J29-O29))</f>
        <v>#NUM!</v>
      </c>
      <c r="Q29" s="224"/>
      <c r="R29" s="210" t="e">
        <f t="shared" ref="R29:R45" si="14">I29+P29-Q29</f>
        <v>#NUM!</v>
      </c>
      <c r="S29" s="20" t="e">
        <f t="shared" ref="S29:S45" si="15">R9+R29</f>
        <v>#NUM!</v>
      </c>
      <c r="T29" s="17" t="e">
        <f t="shared" ref="T29:T45" si="16">RANK(R29,$R$29:$R$45)</f>
        <v>#NUM!</v>
      </c>
      <c r="U29" s="21" t="e">
        <f t="shared" ref="U29:U45" si="17">RANK(S29,$S$29:$S$45)</f>
        <v>#NUM!</v>
      </c>
      <c r="W29" s="30">
        <f t="shared" ref="W29:W45" si="18">F29</f>
        <v>0</v>
      </c>
      <c r="X29" s="26">
        <f t="shared" ref="X29:X45" si="19">I29</f>
        <v>0</v>
      </c>
      <c r="Y29" s="26" t="e">
        <f t="shared" ref="Y29:Y45" si="20">P29</f>
        <v>#NUM!</v>
      </c>
      <c r="Z29" s="26">
        <f t="shared" ref="Z29:Z45" si="21">Q29</f>
        <v>0</v>
      </c>
      <c r="AA29" s="26" t="e">
        <f t="shared" ref="AA29:AA45" si="22">R29</f>
        <v>#NUM!</v>
      </c>
      <c r="AB29" s="26" t="e">
        <f t="shared" ref="AB29:AB45" si="23">S29</f>
        <v>#NUM!</v>
      </c>
    </row>
    <row r="30" spans="1:28" ht="24.95" customHeight="1">
      <c r="A30" s="380">
        <f>'S 8'!A7</f>
        <v>2</v>
      </c>
      <c r="B30" s="381" t="str">
        <f>'S 8'!B7</f>
        <v>Divišová Adriana</v>
      </c>
      <c r="C30" s="381">
        <f>'S 8'!C7</f>
        <v>2006</v>
      </c>
      <c r="D30" s="381" t="str">
        <f>'S 8'!D7</f>
        <v>RGC Karlovy Vary</v>
      </c>
      <c r="E30" s="381" t="str">
        <f>'S 8'!E7</f>
        <v>CZE</v>
      </c>
      <c r="F30" s="198" t="s">
        <v>1611</v>
      </c>
      <c r="G30" s="206">
        <v>1.3</v>
      </c>
      <c r="H30" s="207">
        <v>0.4</v>
      </c>
      <c r="I30" s="208">
        <f t="shared" si="11"/>
        <v>1.7000000000000002</v>
      </c>
      <c r="J30" s="222">
        <v>1.8</v>
      </c>
      <c r="K30" s="223">
        <v>2.5</v>
      </c>
      <c r="L30" s="224">
        <v>1.9</v>
      </c>
      <c r="M30" s="225">
        <v>3</v>
      </c>
      <c r="N30" s="225">
        <v>2.4</v>
      </c>
      <c r="O30" s="226">
        <f t="shared" si="12"/>
        <v>2.4500000000000002</v>
      </c>
      <c r="P30" s="230">
        <f t="shared" si="13"/>
        <v>5.7499999999999991</v>
      </c>
      <c r="Q30" s="224"/>
      <c r="R30" s="210">
        <f t="shared" si="14"/>
        <v>7.4499999999999993</v>
      </c>
      <c r="S30" s="20">
        <f t="shared" si="15"/>
        <v>12.75</v>
      </c>
      <c r="T30" s="17" t="e">
        <f t="shared" si="16"/>
        <v>#NUM!</v>
      </c>
      <c r="U30" s="21" t="e">
        <f t="shared" si="17"/>
        <v>#NUM!</v>
      </c>
      <c r="W30" s="30" t="str">
        <f t="shared" si="18"/>
        <v>míč</v>
      </c>
      <c r="X30" s="26">
        <f t="shared" si="19"/>
        <v>1.7000000000000002</v>
      </c>
      <c r="Y30" s="26">
        <f t="shared" si="20"/>
        <v>5.7499999999999991</v>
      </c>
      <c r="Z30" s="26">
        <f t="shared" si="21"/>
        <v>0</v>
      </c>
      <c r="AA30" s="26">
        <f t="shared" si="22"/>
        <v>7.4499999999999993</v>
      </c>
      <c r="AB30" s="26">
        <f t="shared" si="23"/>
        <v>12.75</v>
      </c>
    </row>
    <row r="31" spans="1:28" ht="24.95" customHeight="1">
      <c r="A31" s="380">
        <f>'S 8'!A8</f>
        <v>3</v>
      </c>
      <c r="B31" s="381" t="str">
        <f>'S 8'!B8</f>
        <v>Svancerová Vanda</v>
      </c>
      <c r="C31" s="381">
        <f>'S 8'!C8</f>
        <v>2006</v>
      </c>
      <c r="D31" s="381" t="str">
        <f>'S 8'!D8</f>
        <v>Sportunion Raruris</v>
      </c>
      <c r="E31" s="381" t="str">
        <f>'S 8'!E8</f>
        <v>AUT</v>
      </c>
      <c r="F31" s="198" t="s">
        <v>1611</v>
      </c>
      <c r="G31" s="206">
        <v>0.7</v>
      </c>
      <c r="H31" s="207">
        <v>0.7</v>
      </c>
      <c r="I31" s="208">
        <f t="shared" si="11"/>
        <v>1.4</v>
      </c>
      <c r="J31" s="222">
        <v>2</v>
      </c>
      <c r="K31" s="223">
        <v>2.9</v>
      </c>
      <c r="L31" s="224">
        <v>2.9</v>
      </c>
      <c r="M31" s="225">
        <v>3.9</v>
      </c>
      <c r="N31" s="225">
        <v>2</v>
      </c>
      <c r="O31" s="226">
        <f t="shared" si="12"/>
        <v>2.9</v>
      </c>
      <c r="P31" s="230">
        <f t="shared" si="13"/>
        <v>5.0999999999999996</v>
      </c>
      <c r="Q31" s="224"/>
      <c r="R31" s="210">
        <f t="shared" si="14"/>
        <v>6.5</v>
      </c>
      <c r="S31" s="20">
        <f t="shared" si="15"/>
        <v>11.8</v>
      </c>
      <c r="T31" s="17" t="e">
        <f t="shared" si="16"/>
        <v>#NUM!</v>
      </c>
      <c r="U31" s="21" t="e">
        <f t="shared" si="17"/>
        <v>#NUM!</v>
      </c>
      <c r="W31" s="30" t="str">
        <f t="shared" si="18"/>
        <v>míč</v>
      </c>
      <c r="X31" s="26">
        <f t="shared" si="19"/>
        <v>1.4</v>
      </c>
      <c r="Y31" s="26">
        <f t="shared" si="20"/>
        <v>5.0999999999999996</v>
      </c>
      <c r="Z31" s="26">
        <f t="shared" si="21"/>
        <v>0</v>
      </c>
      <c r="AA31" s="26">
        <f t="shared" si="22"/>
        <v>6.5</v>
      </c>
      <c r="AB31" s="26">
        <f t="shared" si="23"/>
        <v>11.8</v>
      </c>
    </row>
    <row r="32" spans="1:28" ht="24.95" customHeight="1">
      <c r="A32" s="380">
        <f>'S 8'!A9</f>
        <v>4</v>
      </c>
      <c r="B32" s="381" t="str">
        <f>'S 8'!B9</f>
        <v>Bouzková Barbora</v>
      </c>
      <c r="C32" s="381">
        <f>'S 8'!C9</f>
        <v>2006</v>
      </c>
      <c r="D32" s="381" t="str">
        <f>'S 8'!D9</f>
        <v>TJ. Sokol Plzeň IV</v>
      </c>
      <c r="E32" s="381" t="str">
        <f>'S 8'!E9</f>
        <v>CZE</v>
      </c>
      <c r="F32" s="198" t="s">
        <v>1610</v>
      </c>
      <c r="G32" s="206">
        <v>1.2</v>
      </c>
      <c r="H32" s="207">
        <v>0.5</v>
      </c>
      <c r="I32" s="208">
        <f t="shared" si="11"/>
        <v>1.7</v>
      </c>
      <c r="J32" s="222">
        <v>2.2999999999999998</v>
      </c>
      <c r="K32" s="223">
        <v>4.5999999999999996</v>
      </c>
      <c r="L32" s="224">
        <v>3.6</v>
      </c>
      <c r="M32" s="225">
        <v>3.8</v>
      </c>
      <c r="N32" s="225">
        <v>4.2</v>
      </c>
      <c r="O32" s="226">
        <f t="shared" si="12"/>
        <v>4</v>
      </c>
      <c r="P32" s="230">
        <f t="shared" si="13"/>
        <v>3.7</v>
      </c>
      <c r="Q32" s="224"/>
      <c r="R32" s="210">
        <f t="shared" si="14"/>
        <v>5.4</v>
      </c>
      <c r="S32" s="20">
        <f t="shared" si="15"/>
        <v>9.4</v>
      </c>
      <c r="T32" s="17" t="e">
        <f t="shared" si="16"/>
        <v>#NUM!</v>
      </c>
      <c r="U32" s="21" t="e">
        <f t="shared" si="17"/>
        <v>#NUM!</v>
      </c>
      <c r="W32" s="30" t="str">
        <f t="shared" si="18"/>
        <v>obruč</v>
      </c>
      <c r="X32" s="26">
        <f t="shared" si="19"/>
        <v>1.7</v>
      </c>
      <c r="Y32" s="26">
        <f t="shared" si="20"/>
        <v>3.7</v>
      </c>
      <c r="Z32" s="26">
        <f t="shared" si="21"/>
        <v>0</v>
      </c>
      <c r="AA32" s="26">
        <f t="shared" si="22"/>
        <v>5.4</v>
      </c>
      <c r="AB32" s="26">
        <f t="shared" si="23"/>
        <v>9.4</v>
      </c>
    </row>
    <row r="33" spans="1:28" ht="24.95" customHeight="1">
      <c r="A33" s="380">
        <f>'S 8'!A10</f>
        <v>5</v>
      </c>
      <c r="B33" s="381" t="str">
        <f>'S 8'!B10</f>
        <v xml:space="preserve">Dvořáková Viktorie </v>
      </c>
      <c r="C33" s="381">
        <f>'S 8'!C10</f>
        <v>2006</v>
      </c>
      <c r="D33" s="381" t="str">
        <f>'S 8'!D10</f>
        <v>SK Trasko Vyškov</v>
      </c>
      <c r="E33" s="381" t="str">
        <f>'S 8'!E10</f>
        <v>CZE</v>
      </c>
      <c r="F33" s="198" t="s">
        <v>1612</v>
      </c>
      <c r="G33" s="206">
        <v>1.5</v>
      </c>
      <c r="H33" s="207">
        <v>1</v>
      </c>
      <c r="I33" s="208">
        <f t="shared" si="11"/>
        <v>2.5</v>
      </c>
      <c r="J33" s="222">
        <v>1.5</v>
      </c>
      <c r="K33" s="223">
        <v>1.6</v>
      </c>
      <c r="L33" s="224">
        <v>1.7</v>
      </c>
      <c r="M33" s="225">
        <v>2.4</v>
      </c>
      <c r="N33" s="225">
        <v>1.9</v>
      </c>
      <c r="O33" s="226">
        <f t="shared" si="12"/>
        <v>1.8</v>
      </c>
      <c r="P33" s="230">
        <f t="shared" si="13"/>
        <v>6.7</v>
      </c>
      <c r="Q33" s="224"/>
      <c r="R33" s="210">
        <f t="shared" si="14"/>
        <v>9.1999999999999993</v>
      </c>
      <c r="S33" s="20">
        <f t="shared" si="15"/>
        <v>15.5</v>
      </c>
      <c r="T33" s="17" t="e">
        <f t="shared" si="16"/>
        <v>#NUM!</v>
      </c>
      <c r="U33" s="21" t="e">
        <f t="shared" si="17"/>
        <v>#NUM!</v>
      </c>
      <c r="W33" s="30" t="str">
        <f t="shared" si="18"/>
        <v>kužele</v>
      </c>
      <c r="X33" s="26">
        <f t="shared" si="19"/>
        <v>2.5</v>
      </c>
      <c r="Y33" s="26">
        <f t="shared" si="20"/>
        <v>6.7</v>
      </c>
      <c r="Z33" s="26">
        <f t="shared" si="21"/>
        <v>0</v>
      </c>
      <c r="AA33" s="26">
        <f t="shared" si="22"/>
        <v>9.1999999999999993</v>
      </c>
      <c r="AB33" s="26">
        <f t="shared" si="23"/>
        <v>15.5</v>
      </c>
    </row>
    <row r="34" spans="1:28" ht="24.95" customHeight="1">
      <c r="A34" s="380">
        <f>'S 8'!A11</f>
        <v>7</v>
      </c>
      <c r="B34" s="381" t="str">
        <f>'S 8'!B11</f>
        <v>Hlaváčiková Sabina</v>
      </c>
      <c r="C34" s="381">
        <f>'S 8'!C11</f>
        <v>2005</v>
      </c>
      <c r="D34" s="381" t="str">
        <f>'S 8'!D11</f>
        <v>SK Jihlava</v>
      </c>
      <c r="E34" s="381" t="str">
        <f>'S 8'!E11</f>
        <v>CZE</v>
      </c>
      <c r="F34" s="198" t="s">
        <v>1612</v>
      </c>
      <c r="G34" s="206">
        <v>1.7</v>
      </c>
      <c r="H34" s="207">
        <v>1.3</v>
      </c>
      <c r="I34" s="208">
        <f t="shared" si="11"/>
        <v>3</v>
      </c>
      <c r="J34" s="222">
        <v>1.4</v>
      </c>
      <c r="K34" s="223">
        <v>1.8</v>
      </c>
      <c r="L34" s="224">
        <v>1.6</v>
      </c>
      <c r="M34" s="225">
        <v>2.5</v>
      </c>
      <c r="N34" s="225">
        <v>2.2999999999999998</v>
      </c>
      <c r="O34" s="226">
        <f t="shared" si="12"/>
        <v>2.0499999999999998</v>
      </c>
      <c r="P34" s="230">
        <f t="shared" si="13"/>
        <v>6.55</v>
      </c>
      <c r="Q34" s="224"/>
      <c r="R34" s="210">
        <f t="shared" si="14"/>
        <v>9.5500000000000007</v>
      </c>
      <c r="S34" s="20">
        <f t="shared" si="15"/>
        <v>14.850000000000001</v>
      </c>
      <c r="T34" s="17" t="e">
        <f t="shared" si="16"/>
        <v>#NUM!</v>
      </c>
      <c r="U34" s="21" t="e">
        <f t="shared" si="17"/>
        <v>#NUM!</v>
      </c>
      <c r="W34" s="30" t="str">
        <f t="shared" si="18"/>
        <v>kužele</v>
      </c>
      <c r="X34" s="26">
        <f t="shared" si="19"/>
        <v>3</v>
      </c>
      <c r="Y34" s="26">
        <f t="shared" si="20"/>
        <v>6.55</v>
      </c>
      <c r="Z34" s="26">
        <f t="shared" si="21"/>
        <v>0</v>
      </c>
      <c r="AA34" s="26">
        <f t="shared" si="22"/>
        <v>9.5500000000000007</v>
      </c>
      <c r="AB34" s="26">
        <f t="shared" si="23"/>
        <v>14.850000000000001</v>
      </c>
    </row>
    <row r="35" spans="1:28" ht="24.95" customHeight="1">
      <c r="A35" s="380">
        <f>'S 8'!A13</f>
        <v>9</v>
      </c>
      <c r="B35" s="381" t="str">
        <f>'S 8'!B13</f>
        <v>Bodolló Anna</v>
      </c>
      <c r="C35" s="381">
        <f>'S 8'!C13</f>
        <v>2006</v>
      </c>
      <c r="D35" s="381" t="str">
        <f>'S 8'!D13</f>
        <v>SK GymŠarm Plzeň</v>
      </c>
      <c r="E35" s="381" t="str">
        <f>'S 8'!E13</f>
        <v>CZE</v>
      </c>
      <c r="F35" s="198" t="s">
        <v>1610</v>
      </c>
      <c r="G35" s="206">
        <v>0.7</v>
      </c>
      <c r="H35" s="207">
        <v>0.5</v>
      </c>
      <c r="I35" s="208">
        <f t="shared" si="11"/>
        <v>1.2</v>
      </c>
      <c r="J35" s="222">
        <v>2.1</v>
      </c>
      <c r="K35" s="223">
        <v>2.4</v>
      </c>
      <c r="L35" s="224">
        <v>3</v>
      </c>
      <c r="M35" s="225">
        <v>3.9</v>
      </c>
      <c r="N35" s="225">
        <v>2.1</v>
      </c>
      <c r="O35" s="226">
        <f t="shared" si="12"/>
        <v>2.7</v>
      </c>
      <c r="P35" s="230">
        <f t="shared" si="13"/>
        <v>5.2</v>
      </c>
      <c r="Q35" s="224"/>
      <c r="R35" s="210">
        <f t="shared" si="14"/>
        <v>6.4</v>
      </c>
      <c r="S35" s="20">
        <f t="shared" si="15"/>
        <v>9.6999999999999993</v>
      </c>
      <c r="T35" s="17" t="e">
        <f t="shared" si="16"/>
        <v>#NUM!</v>
      </c>
      <c r="U35" s="21" t="e">
        <f t="shared" si="17"/>
        <v>#NUM!</v>
      </c>
      <c r="W35" s="30" t="str">
        <f t="shared" si="18"/>
        <v>obruč</v>
      </c>
      <c r="X35" s="26">
        <f t="shared" si="19"/>
        <v>1.2</v>
      </c>
      <c r="Y35" s="26">
        <f t="shared" si="20"/>
        <v>5.2</v>
      </c>
      <c r="Z35" s="26">
        <f t="shared" si="21"/>
        <v>0</v>
      </c>
      <c r="AA35" s="26">
        <f t="shared" si="22"/>
        <v>6.4</v>
      </c>
      <c r="AB35" s="26">
        <f t="shared" si="23"/>
        <v>9.6999999999999993</v>
      </c>
    </row>
    <row r="36" spans="1:28" ht="24.95" customHeight="1">
      <c r="A36" s="380">
        <f>'S 8'!A14</f>
        <v>10</v>
      </c>
      <c r="B36" s="381" t="str">
        <f>'S 8'!B14</f>
        <v>Sommerbichler Lena</v>
      </c>
      <c r="C36" s="381">
        <f>'S 8'!C14</f>
        <v>2005</v>
      </c>
      <c r="D36" s="381" t="str">
        <f>'S 8'!D14</f>
        <v>Sportunion Raruris</v>
      </c>
      <c r="E36" s="381" t="str">
        <f>'S 8'!E14</f>
        <v>AUT</v>
      </c>
      <c r="F36" s="198" t="s">
        <v>1612</v>
      </c>
      <c r="G36" s="206">
        <v>0.9</v>
      </c>
      <c r="H36" s="207">
        <v>1.3</v>
      </c>
      <c r="I36" s="208">
        <f t="shared" si="11"/>
        <v>2.2000000000000002</v>
      </c>
      <c r="J36" s="222">
        <v>2.2999999999999998</v>
      </c>
      <c r="K36" s="223">
        <v>2.2999999999999998</v>
      </c>
      <c r="L36" s="224">
        <v>2.4</v>
      </c>
      <c r="M36" s="225">
        <v>2.7</v>
      </c>
      <c r="N36" s="225">
        <v>3.8</v>
      </c>
      <c r="O36" s="226">
        <f t="shared" si="12"/>
        <v>2.5499999999999998</v>
      </c>
      <c r="P36" s="230">
        <f t="shared" si="13"/>
        <v>5.15</v>
      </c>
      <c r="Q36" s="224"/>
      <c r="R36" s="210">
        <f t="shared" si="14"/>
        <v>7.3500000000000005</v>
      </c>
      <c r="S36" s="20">
        <f t="shared" si="15"/>
        <v>14.15</v>
      </c>
      <c r="T36" s="17" t="e">
        <f t="shared" si="16"/>
        <v>#NUM!</v>
      </c>
      <c r="U36" s="21" t="e">
        <f t="shared" si="17"/>
        <v>#NUM!</v>
      </c>
      <c r="W36" s="30" t="str">
        <f t="shared" si="18"/>
        <v>kužele</v>
      </c>
      <c r="X36" s="26">
        <f t="shared" si="19"/>
        <v>2.2000000000000002</v>
      </c>
      <c r="Y36" s="26">
        <f t="shared" si="20"/>
        <v>5.15</v>
      </c>
      <c r="Z36" s="26">
        <f t="shared" si="21"/>
        <v>0</v>
      </c>
      <c r="AA36" s="26">
        <f t="shared" si="22"/>
        <v>7.3500000000000005</v>
      </c>
      <c r="AB36" s="26">
        <f t="shared" si="23"/>
        <v>14.15</v>
      </c>
    </row>
    <row r="37" spans="1:28" ht="24.95" customHeight="1">
      <c r="A37" s="380">
        <f>'S 8'!A16</f>
        <v>13</v>
      </c>
      <c r="B37" s="381" t="str">
        <f>'S 8'!B16</f>
        <v xml:space="preserve">Schäfer Michelle </v>
      </c>
      <c r="C37" s="381">
        <f>'S 8'!C16</f>
        <v>2005</v>
      </c>
      <c r="D37" s="381" t="str">
        <f>'S 8'!D16</f>
        <v>SVNA Hamburg</v>
      </c>
      <c r="E37" s="381" t="str">
        <f>'S 8'!E16</f>
        <v>DEU</v>
      </c>
      <c r="F37" s="198" t="s">
        <v>1614</v>
      </c>
      <c r="G37" s="206">
        <v>1.6</v>
      </c>
      <c r="H37" s="207">
        <v>0.3</v>
      </c>
      <c r="I37" s="208">
        <f t="shared" si="11"/>
        <v>1.9000000000000001</v>
      </c>
      <c r="J37" s="222">
        <v>2.2999999999999998</v>
      </c>
      <c r="K37" s="223">
        <v>4</v>
      </c>
      <c r="L37" s="224">
        <v>3</v>
      </c>
      <c r="M37" s="225">
        <v>4.8</v>
      </c>
      <c r="N37" s="225">
        <v>4.2</v>
      </c>
      <c r="O37" s="226">
        <f t="shared" si="12"/>
        <v>4.0999999999999996</v>
      </c>
      <c r="P37" s="230">
        <f t="shared" si="13"/>
        <v>3.6000000000000005</v>
      </c>
      <c r="Q37" s="224"/>
      <c r="R37" s="210">
        <f t="shared" si="14"/>
        <v>5.5000000000000009</v>
      </c>
      <c r="S37" s="20">
        <f t="shared" si="15"/>
        <v>12.05</v>
      </c>
      <c r="T37" s="17" t="e">
        <f t="shared" si="16"/>
        <v>#NUM!</v>
      </c>
      <c r="U37" s="21" t="e">
        <f t="shared" si="17"/>
        <v>#NUM!</v>
      </c>
      <c r="W37" s="30" t="str">
        <f t="shared" si="18"/>
        <v>stuha</v>
      </c>
      <c r="X37" s="26">
        <f t="shared" si="19"/>
        <v>1.9000000000000001</v>
      </c>
      <c r="Y37" s="26">
        <f t="shared" si="20"/>
        <v>3.6000000000000005</v>
      </c>
      <c r="Z37" s="26">
        <f t="shared" si="21"/>
        <v>0</v>
      </c>
      <c r="AA37" s="26">
        <f t="shared" si="22"/>
        <v>5.5000000000000009</v>
      </c>
      <c r="AB37" s="26">
        <f t="shared" si="23"/>
        <v>12.05</v>
      </c>
    </row>
    <row r="38" spans="1:28" ht="24.95" customHeight="1">
      <c r="A38" s="380">
        <f>'S 8'!A17</f>
        <v>14</v>
      </c>
      <c r="B38" s="381" t="str">
        <f>'S 8'!B17</f>
        <v xml:space="preserve">Kuncová Klára </v>
      </c>
      <c r="C38" s="381">
        <f>'S 8'!C17</f>
        <v>2006</v>
      </c>
      <c r="D38" s="381" t="str">
        <f>'S 8'!D17</f>
        <v>TJ. Sokol Plzeň IV</v>
      </c>
      <c r="E38" s="381" t="str">
        <f>'S 8'!E17</f>
        <v>CZE</v>
      </c>
      <c r="F38" s="198" t="s">
        <v>1610</v>
      </c>
      <c r="G38" s="206">
        <v>1.2</v>
      </c>
      <c r="H38" s="207">
        <v>0.6</v>
      </c>
      <c r="I38" s="208">
        <f t="shared" si="11"/>
        <v>1.7999999999999998</v>
      </c>
      <c r="J38" s="222">
        <v>2</v>
      </c>
      <c r="K38" s="223">
        <v>2.5</v>
      </c>
      <c r="L38" s="224">
        <v>2.7</v>
      </c>
      <c r="M38" s="225">
        <v>3.5</v>
      </c>
      <c r="N38" s="225">
        <v>2.4</v>
      </c>
      <c r="O38" s="226">
        <f t="shared" si="12"/>
        <v>2.6</v>
      </c>
      <c r="P38" s="230">
        <f t="shared" si="13"/>
        <v>5.4</v>
      </c>
      <c r="Q38" s="224"/>
      <c r="R38" s="210">
        <f t="shared" si="14"/>
        <v>7.2</v>
      </c>
      <c r="S38" s="20">
        <f t="shared" si="15"/>
        <v>12.55</v>
      </c>
      <c r="T38" s="17" t="e">
        <f t="shared" si="16"/>
        <v>#NUM!</v>
      </c>
      <c r="U38" s="21" t="e">
        <f t="shared" si="17"/>
        <v>#NUM!</v>
      </c>
      <c r="W38" s="30" t="str">
        <f t="shared" si="18"/>
        <v>obruč</v>
      </c>
      <c r="X38" s="26">
        <f t="shared" si="19"/>
        <v>1.7999999999999998</v>
      </c>
      <c r="Y38" s="26">
        <f t="shared" si="20"/>
        <v>5.4</v>
      </c>
      <c r="Z38" s="26">
        <f t="shared" si="21"/>
        <v>0</v>
      </c>
      <c r="AA38" s="26">
        <f t="shared" si="22"/>
        <v>7.2</v>
      </c>
      <c r="AB38" s="26">
        <f t="shared" si="23"/>
        <v>12.55</v>
      </c>
    </row>
    <row r="39" spans="1:28" ht="24.95" customHeight="1">
      <c r="A39" s="380">
        <f>'S 8'!A18</f>
        <v>15</v>
      </c>
      <c r="B39" s="381" t="str">
        <f>'S 8'!B18</f>
        <v xml:space="preserve">Ullmanová Anna </v>
      </c>
      <c r="C39" s="381">
        <f>'S 8'!C18</f>
        <v>2006</v>
      </c>
      <c r="D39" s="381" t="str">
        <f>'S 8'!D18</f>
        <v>Slavia SK Rapid Plzeň</v>
      </c>
      <c r="E39" s="381" t="str">
        <f>'S 8'!E18</f>
        <v>CZE</v>
      </c>
      <c r="F39" s="198" t="s">
        <v>1610</v>
      </c>
      <c r="G39" s="206">
        <v>0.8</v>
      </c>
      <c r="H39" s="207">
        <v>0.4</v>
      </c>
      <c r="I39" s="208">
        <f t="shared" si="11"/>
        <v>1.2000000000000002</v>
      </c>
      <c r="J39" s="222">
        <v>1.8</v>
      </c>
      <c r="K39" s="223">
        <v>2.2999999999999998</v>
      </c>
      <c r="L39" s="224">
        <v>2.5</v>
      </c>
      <c r="M39" s="225">
        <v>2.5</v>
      </c>
      <c r="N39" s="225">
        <v>3.2</v>
      </c>
      <c r="O39" s="226">
        <f t="shared" si="12"/>
        <v>2.5</v>
      </c>
      <c r="P39" s="230">
        <f t="shared" si="13"/>
        <v>5.6999999999999993</v>
      </c>
      <c r="Q39" s="224"/>
      <c r="R39" s="210">
        <f t="shared" si="14"/>
        <v>6.8999999999999995</v>
      </c>
      <c r="S39" s="20">
        <f t="shared" si="15"/>
        <v>11.099999999999998</v>
      </c>
      <c r="T39" s="17" t="e">
        <f t="shared" si="16"/>
        <v>#NUM!</v>
      </c>
      <c r="U39" s="21" t="e">
        <f t="shared" si="17"/>
        <v>#NUM!</v>
      </c>
      <c r="W39" s="30" t="str">
        <f t="shared" si="18"/>
        <v>obruč</v>
      </c>
      <c r="X39" s="26">
        <f t="shared" si="19"/>
        <v>1.2000000000000002</v>
      </c>
      <c r="Y39" s="26">
        <f t="shared" si="20"/>
        <v>5.6999999999999993</v>
      </c>
      <c r="Z39" s="26">
        <f t="shared" si="21"/>
        <v>0</v>
      </c>
      <c r="AA39" s="26">
        <f t="shared" si="22"/>
        <v>6.8999999999999995</v>
      </c>
      <c r="AB39" s="26">
        <f t="shared" si="23"/>
        <v>11.099999999999998</v>
      </c>
    </row>
    <row r="40" spans="1:28" ht="24.95" customHeight="1">
      <c r="A40" s="380">
        <f>'S 8'!A19</f>
        <v>16</v>
      </c>
      <c r="B40" s="381" t="str">
        <f>'S 8'!B19</f>
        <v>Stöckl Lea</v>
      </c>
      <c r="C40" s="381">
        <f>'S 8'!C19</f>
        <v>2005</v>
      </c>
      <c r="D40" s="381" t="str">
        <f>'S 8'!D19</f>
        <v>Sportunion Raruris</v>
      </c>
      <c r="E40" s="381" t="str">
        <f>'S 8'!E19</f>
        <v>AUT</v>
      </c>
      <c r="F40" s="198" t="s">
        <v>1611</v>
      </c>
      <c r="G40" s="206">
        <v>1.1000000000000001</v>
      </c>
      <c r="H40" s="207">
        <v>0.7</v>
      </c>
      <c r="I40" s="208">
        <f t="shared" si="11"/>
        <v>1.8</v>
      </c>
      <c r="J40" s="222">
        <v>1.9</v>
      </c>
      <c r="K40" s="223">
        <v>2</v>
      </c>
      <c r="L40" s="224">
        <v>2</v>
      </c>
      <c r="M40" s="225">
        <v>2.6</v>
      </c>
      <c r="N40" s="225">
        <v>2.7</v>
      </c>
      <c r="O40" s="226">
        <f t="shared" si="12"/>
        <v>2.2999999999999998</v>
      </c>
      <c r="P40" s="230">
        <f t="shared" si="13"/>
        <v>5.8</v>
      </c>
      <c r="Q40" s="224"/>
      <c r="R40" s="210">
        <f t="shared" si="14"/>
        <v>7.6</v>
      </c>
      <c r="S40" s="20">
        <f t="shared" si="15"/>
        <v>14.299999999999999</v>
      </c>
      <c r="T40" s="17" t="e">
        <f t="shared" si="16"/>
        <v>#NUM!</v>
      </c>
      <c r="U40" s="21" t="e">
        <f t="shared" si="17"/>
        <v>#NUM!</v>
      </c>
      <c r="W40" s="30" t="str">
        <f t="shared" si="18"/>
        <v>míč</v>
      </c>
      <c r="X40" s="26">
        <f t="shared" si="19"/>
        <v>1.8</v>
      </c>
      <c r="Y40" s="26">
        <f t="shared" si="20"/>
        <v>5.8</v>
      </c>
      <c r="Z40" s="26">
        <f t="shared" si="21"/>
        <v>0</v>
      </c>
      <c r="AA40" s="26">
        <f t="shared" si="22"/>
        <v>7.6</v>
      </c>
      <c r="AB40" s="26">
        <f t="shared" si="23"/>
        <v>14.299999999999999</v>
      </c>
    </row>
    <row r="41" spans="1:28" ht="24.95" customHeight="1">
      <c r="A41" s="380">
        <f>'S 8'!A20</f>
        <v>17</v>
      </c>
      <c r="B41" s="381" t="str">
        <f>'S 8'!B20</f>
        <v xml:space="preserve">Zikmundová Anna </v>
      </c>
      <c r="C41" s="381">
        <f>'S 8'!C20</f>
        <v>2005</v>
      </c>
      <c r="D41" s="381" t="str">
        <f>'S 8'!D20</f>
        <v>TJ. Sokol Plzeň IV</v>
      </c>
      <c r="E41" s="381" t="str">
        <f>'S 8'!E20</f>
        <v>CZE</v>
      </c>
      <c r="F41" s="198" t="s">
        <v>1611</v>
      </c>
      <c r="G41" s="206">
        <v>1.2</v>
      </c>
      <c r="H41" s="207">
        <v>0.5</v>
      </c>
      <c r="I41" s="208">
        <f t="shared" si="11"/>
        <v>1.7</v>
      </c>
      <c r="J41" s="222">
        <v>1.5</v>
      </c>
      <c r="K41" s="223">
        <v>2.2999999999999998</v>
      </c>
      <c r="L41" s="224">
        <v>1.9</v>
      </c>
      <c r="M41" s="225">
        <v>2.7</v>
      </c>
      <c r="N41" s="225">
        <v>2.2999999999999998</v>
      </c>
      <c r="O41" s="226">
        <f t="shared" si="12"/>
        <v>2.2999999999999998</v>
      </c>
      <c r="P41" s="230">
        <f t="shared" si="13"/>
        <v>6.2</v>
      </c>
      <c r="Q41" s="224"/>
      <c r="R41" s="210">
        <f t="shared" si="14"/>
        <v>7.9</v>
      </c>
      <c r="S41" s="20">
        <f t="shared" si="15"/>
        <v>15.7</v>
      </c>
      <c r="T41" s="17" t="e">
        <f t="shared" si="16"/>
        <v>#NUM!</v>
      </c>
      <c r="U41" s="21" t="e">
        <f t="shared" si="17"/>
        <v>#NUM!</v>
      </c>
      <c r="W41" s="30" t="str">
        <f t="shared" si="18"/>
        <v>míč</v>
      </c>
      <c r="X41" s="26">
        <f t="shared" si="19"/>
        <v>1.7</v>
      </c>
      <c r="Y41" s="26">
        <f t="shared" si="20"/>
        <v>6.2</v>
      </c>
      <c r="Z41" s="26">
        <f t="shared" si="21"/>
        <v>0</v>
      </c>
      <c r="AA41" s="26">
        <f t="shared" si="22"/>
        <v>7.9</v>
      </c>
      <c r="AB41" s="26">
        <f t="shared" si="23"/>
        <v>15.7</v>
      </c>
    </row>
    <row r="42" spans="1:28" ht="24.95" customHeight="1">
      <c r="A42" s="380">
        <f>'S 8'!A21</f>
        <v>18</v>
      </c>
      <c r="B42" s="381" t="str">
        <f>'S 8'!B21</f>
        <v>Brustmannová Adéla</v>
      </c>
      <c r="C42" s="381">
        <f>'S 8'!C21</f>
        <v>2005</v>
      </c>
      <c r="D42" s="381" t="str">
        <f>'S 8'!D21</f>
        <v xml:space="preserve">SK Triumf Praha </v>
      </c>
      <c r="E42" s="381" t="str">
        <f>'S 8'!E21</f>
        <v>CZE</v>
      </c>
      <c r="F42" s="198" t="s">
        <v>1611</v>
      </c>
      <c r="G42" s="206">
        <v>1.5</v>
      </c>
      <c r="H42" s="207">
        <v>1.1000000000000001</v>
      </c>
      <c r="I42" s="208">
        <f t="shared" si="11"/>
        <v>2.6</v>
      </c>
      <c r="J42" s="222">
        <v>1.9</v>
      </c>
      <c r="K42" s="223">
        <v>2.4</v>
      </c>
      <c r="L42" s="224">
        <v>1.8</v>
      </c>
      <c r="M42" s="225">
        <v>3</v>
      </c>
      <c r="N42" s="225">
        <v>2.1</v>
      </c>
      <c r="O42" s="226">
        <f t="shared" si="12"/>
        <v>2.25</v>
      </c>
      <c r="P42" s="230">
        <f t="shared" si="13"/>
        <v>5.85</v>
      </c>
      <c r="Q42" s="224"/>
      <c r="R42" s="210">
        <f t="shared" si="14"/>
        <v>8.4499999999999993</v>
      </c>
      <c r="S42" s="20">
        <f t="shared" si="15"/>
        <v>15.35</v>
      </c>
      <c r="T42" s="17" t="e">
        <f t="shared" si="16"/>
        <v>#NUM!</v>
      </c>
      <c r="U42" s="21" t="e">
        <f t="shared" si="17"/>
        <v>#NUM!</v>
      </c>
      <c r="W42" s="30" t="str">
        <f t="shared" si="18"/>
        <v>míč</v>
      </c>
      <c r="X42" s="26">
        <f t="shared" si="19"/>
        <v>2.6</v>
      </c>
      <c r="Y42" s="26">
        <f t="shared" si="20"/>
        <v>5.85</v>
      </c>
      <c r="Z42" s="26">
        <f t="shared" si="21"/>
        <v>0</v>
      </c>
      <c r="AA42" s="26">
        <f t="shared" si="22"/>
        <v>8.4499999999999993</v>
      </c>
      <c r="AB42" s="26">
        <f t="shared" si="23"/>
        <v>15.35</v>
      </c>
    </row>
    <row r="43" spans="1:28" ht="24.95" customHeight="1">
      <c r="A43" s="380">
        <f>'S 8'!A22</f>
        <v>19</v>
      </c>
      <c r="B43" s="381" t="str">
        <f>'S 8'!B22</f>
        <v>Bendová Barbora</v>
      </c>
      <c r="C43" s="381">
        <f>'S 8'!C22</f>
        <v>2006</v>
      </c>
      <c r="D43" s="381" t="str">
        <f>'S 8'!D22</f>
        <v>GSK Tábor</v>
      </c>
      <c r="E43" s="381" t="str">
        <f>'S 8'!E22</f>
        <v>CZE</v>
      </c>
      <c r="F43" s="198" t="s">
        <v>1611</v>
      </c>
      <c r="G43" s="206">
        <v>0.9</v>
      </c>
      <c r="H43" s="207">
        <v>0</v>
      </c>
      <c r="I43" s="208">
        <f t="shared" si="11"/>
        <v>0.9</v>
      </c>
      <c r="J43" s="222">
        <v>1.5</v>
      </c>
      <c r="K43" s="223">
        <v>1.9</v>
      </c>
      <c r="L43" s="224">
        <v>1.9</v>
      </c>
      <c r="M43" s="225">
        <v>2.7</v>
      </c>
      <c r="N43" s="225">
        <v>1.5</v>
      </c>
      <c r="O43" s="226">
        <f t="shared" si="12"/>
        <v>1.9</v>
      </c>
      <c r="P43" s="230">
        <f t="shared" si="13"/>
        <v>6.6</v>
      </c>
      <c r="Q43" s="224"/>
      <c r="R43" s="210">
        <f t="shared" si="14"/>
        <v>7.5</v>
      </c>
      <c r="S43" s="20">
        <f t="shared" si="15"/>
        <v>13.35</v>
      </c>
      <c r="T43" s="17" t="e">
        <f t="shared" si="16"/>
        <v>#NUM!</v>
      </c>
      <c r="U43" s="21" t="e">
        <f t="shared" si="17"/>
        <v>#NUM!</v>
      </c>
      <c r="W43" s="30" t="str">
        <f t="shared" si="18"/>
        <v>míč</v>
      </c>
      <c r="X43" s="26">
        <f t="shared" si="19"/>
        <v>0.9</v>
      </c>
      <c r="Y43" s="26">
        <f t="shared" si="20"/>
        <v>6.6</v>
      </c>
      <c r="Z43" s="26">
        <f t="shared" si="21"/>
        <v>0</v>
      </c>
      <c r="AA43" s="26">
        <f t="shared" si="22"/>
        <v>7.5</v>
      </c>
      <c r="AB43" s="26">
        <f t="shared" si="23"/>
        <v>13.35</v>
      </c>
    </row>
    <row r="44" spans="1:28" ht="24.95" customHeight="1">
      <c r="A44" s="380">
        <f>'S 8'!A23</f>
        <v>20</v>
      </c>
      <c r="B44" s="381" t="str">
        <f>'S 8'!B23</f>
        <v>Machalová Eliška</v>
      </c>
      <c r="C44" s="381">
        <f>'S 8'!C23</f>
        <v>2006</v>
      </c>
      <c r="D44" s="381" t="str">
        <f>'S 8'!D23</f>
        <v>RG Proactive Milevsko</v>
      </c>
      <c r="E44" s="381" t="str">
        <f>'S 8'!E23</f>
        <v>CZE</v>
      </c>
      <c r="F44" s="198" t="s">
        <v>1610</v>
      </c>
      <c r="G44" s="206">
        <v>1.3</v>
      </c>
      <c r="H44" s="207">
        <v>1.1000000000000001</v>
      </c>
      <c r="I44" s="208">
        <f t="shared" si="11"/>
        <v>2.4000000000000004</v>
      </c>
      <c r="J44" s="222">
        <v>1.9</v>
      </c>
      <c r="K44" s="223">
        <v>2.4</v>
      </c>
      <c r="L44" s="224">
        <v>1.8</v>
      </c>
      <c r="M44" s="225">
        <v>2</v>
      </c>
      <c r="N44" s="225">
        <v>2</v>
      </c>
      <c r="O44" s="226">
        <f t="shared" si="12"/>
        <v>2</v>
      </c>
      <c r="P44" s="230">
        <f t="shared" si="13"/>
        <v>6.1</v>
      </c>
      <c r="Q44" s="224"/>
      <c r="R44" s="210">
        <f t="shared" si="14"/>
        <v>8.5</v>
      </c>
      <c r="S44" s="20">
        <f t="shared" si="15"/>
        <v>14.85</v>
      </c>
      <c r="T44" s="17" t="e">
        <f t="shared" si="16"/>
        <v>#NUM!</v>
      </c>
      <c r="U44" s="21" t="e">
        <f t="shared" si="17"/>
        <v>#NUM!</v>
      </c>
      <c r="W44" s="30" t="str">
        <f t="shared" si="18"/>
        <v>obruč</v>
      </c>
      <c r="X44" s="26">
        <f t="shared" si="19"/>
        <v>2.4000000000000004</v>
      </c>
      <c r="Y44" s="26">
        <f t="shared" si="20"/>
        <v>6.1</v>
      </c>
      <c r="Z44" s="26">
        <f t="shared" si="21"/>
        <v>0</v>
      </c>
      <c r="AA44" s="26">
        <f t="shared" si="22"/>
        <v>8.5</v>
      </c>
      <c r="AB44" s="26">
        <f t="shared" si="23"/>
        <v>14.85</v>
      </c>
    </row>
    <row r="45" spans="1:28" ht="24.95" customHeight="1">
      <c r="A45" s="380">
        <f>'S 8'!A24</f>
        <v>21</v>
      </c>
      <c r="B45" s="381" t="str">
        <f>'S 8'!B24</f>
        <v xml:space="preserve">Battel Alica </v>
      </c>
      <c r="C45" s="381">
        <f>'S 8'!C24</f>
        <v>2006</v>
      </c>
      <c r="D45" s="381" t="str">
        <f>'S 8'!D24</f>
        <v>Sportunion Raruris</v>
      </c>
      <c r="E45" s="381" t="str">
        <f>'S 8'!E24</f>
        <v>AUT</v>
      </c>
      <c r="F45" s="198" t="s">
        <v>1610</v>
      </c>
      <c r="G45" s="206">
        <v>0.8</v>
      </c>
      <c r="H45" s="207">
        <v>0.2</v>
      </c>
      <c r="I45" s="208">
        <f t="shared" si="11"/>
        <v>1</v>
      </c>
      <c r="J45" s="222">
        <v>2.4</v>
      </c>
      <c r="K45" s="223">
        <v>3.3</v>
      </c>
      <c r="L45" s="224">
        <v>2.7</v>
      </c>
      <c r="M45" s="225">
        <v>3.8</v>
      </c>
      <c r="N45" s="225">
        <v>3.3</v>
      </c>
      <c r="O45" s="226">
        <f t="shared" si="12"/>
        <v>3.3</v>
      </c>
      <c r="P45" s="230">
        <f t="shared" si="13"/>
        <v>4.3</v>
      </c>
      <c r="Q45" s="224"/>
      <c r="R45" s="210">
        <f t="shared" si="14"/>
        <v>5.3</v>
      </c>
      <c r="S45" s="20">
        <f t="shared" si="15"/>
        <v>9.5500000000000007</v>
      </c>
      <c r="T45" s="17" t="e">
        <f t="shared" si="16"/>
        <v>#NUM!</v>
      </c>
      <c r="U45" s="21" t="e">
        <f t="shared" si="17"/>
        <v>#NUM!</v>
      </c>
      <c r="W45" s="30" t="str">
        <f t="shared" si="18"/>
        <v>obruč</v>
      </c>
      <c r="X45" s="26">
        <f t="shared" si="19"/>
        <v>1</v>
      </c>
      <c r="Y45" s="26">
        <f t="shared" si="20"/>
        <v>4.3</v>
      </c>
      <c r="Z45" s="26">
        <f t="shared" si="21"/>
        <v>0</v>
      </c>
      <c r="AA45" s="26">
        <f t="shared" si="22"/>
        <v>5.3</v>
      </c>
      <c r="AB45" s="26">
        <f t="shared" si="23"/>
        <v>9.5500000000000007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7:T28"/>
    <mergeCell ref="U27:U28"/>
    <mergeCell ref="A27:A28"/>
    <mergeCell ref="B27:B28"/>
    <mergeCell ref="C27:C28"/>
    <mergeCell ref="D27:D28"/>
    <mergeCell ref="E27:E28"/>
    <mergeCell ref="F27:F28"/>
  </mergeCells>
  <phoneticPr fontId="13" type="noConversion"/>
  <conditionalFormatting sqref="G9:H25 J9:N25 G29:H45 J29:N45">
    <cfRule type="cellIs" dxfId="11" priority="1" stopIfTrue="1" operator="equal">
      <formula>0</formula>
    </cfRule>
  </conditionalFormatting>
  <conditionalFormatting sqref="I9:I25 I29:I45">
    <cfRule type="cellIs" dxfId="10" priority="2" stopIfTrue="1" operator="equal">
      <formula>0</formula>
    </cfRule>
    <cfRule type="cellIs" dxfId="9" priority="3" stopIfTrue="1" operator="greaterThan">
      <formula>-100</formula>
    </cfRule>
  </conditionalFormatting>
  <conditionalFormatting sqref="O9:O25 O29:O45">
    <cfRule type="cellIs" dxfId="8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opLeftCell="A37" workbookViewId="0">
      <selection activeCell="S44" sqref="S44:S45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9" t="s">
        <v>1054</v>
      </c>
      <c r="O1" s="162" t="s">
        <v>11</v>
      </c>
      <c r="P1" s="1"/>
      <c r="Q1" s="247" t="s">
        <v>1271</v>
      </c>
      <c r="R1" s="248"/>
      <c r="S1" s="248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7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">
        <v>1574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1589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">
        <v>1575</v>
      </c>
    </row>
    <row r="7" spans="1:27" ht="16.5" customHeight="1">
      <c r="A7" s="481" t="s">
        <v>0</v>
      </c>
      <c r="B7" s="483" t="s">
        <v>1</v>
      </c>
      <c r="C7" s="485" t="s">
        <v>2</v>
      </c>
      <c r="D7" s="483" t="s">
        <v>3</v>
      </c>
      <c r="E7" s="487" t="s">
        <v>4</v>
      </c>
      <c r="F7" s="487" t="s">
        <v>191</v>
      </c>
      <c r="G7" s="231" t="s">
        <v>1590</v>
      </c>
      <c r="H7" s="232"/>
      <c r="I7" s="16"/>
      <c r="J7" s="16"/>
      <c r="K7" s="16"/>
      <c r="L7" s="16"/>
      <c r="M7" s="16"/>
      <c r="N7" s="16"/>
      <c r="O7" s="16"/>
      <c r="P7" s="16"/>
      <c r="Q7" s="16"/>
      <c r="R7" s="16"/>
      <c r="S7" s="233"/>
      <c r="T7" s="479" t="s">
        <v>12</v>
      </c>
      <c r="U7" s="475"/>
    </row>
    <row r="8" spans="1:27" ht="16.5" customHeight="1" thickBot="1">
      <c r="A8" s="482">
        <v>0</v>
      </c>
      <c r="B8" s="484">
        <v>0</v>
      </c>
      <c r="C8" s="486">
        <v>0</v>
      </c>
      <c r="D8" s="484">
        <v>0</v>
      </c>
      <c r="E8" s="488">
        <v>0</v>
      </c>
      <c r="F8" s="488">
        <v>0</v>
      </c>
      <c r="G8" s="229" t="s">
        <v>1257</v>
      </c>
      <c r="H8" s="227" t="s">
        <v>1262</v>
      </c>
      <c r="I8" s="228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8" t="s">
        <v>1261</v>
      </c>
      <c r="P8" s="15" t="s">
        <v>11</v>
      </c>
      <c r="Q8" s="234" t="s">
        <v>5</v>
      </c>
      <c r="R8" s="228" t="s">
        <v>6</v>
      </c>
      <c r="S8" s="235" t="s">
        <v>13</v>
      </c>
      <c r="T8" s="480"/>
      <c r="U8" s="476"/>
      <c r="W8" s="29" t="s">
        <v>192</v>
      </c>
      <c r="X8" s="29" t="s">
        <v>8</v>
      </c>
      <c r="Y8" s="29" t="s">
        <v>11</v>
      </c>
      <c r="Z8" s="29" t="s">
        <v>193</v>
      </c>
      <c r="AA8" s="29" t="s">
        <v>13</v>
      </c>
    </row>
    <row r="9" spans="1:27" ht="25.5" customHeight="1">
      <c r="A9" s="380">
        <f>Seznam!B107</f>
        <v>1</v>
      </c>
      <c r="B9" s="381" t="str">
        <f>Seznam!C107</f>
        <v xml:space="preserve">Zemanová Lucie </v>
      </c>
      <c r="C9" s="381">
        <f>Seznam!D107</f>
        <v>2004</v>
      </c>
      <c r="D9" s="381" t="str">
        <f>Seznam!E107</f>
        <v>SK Trasko Vyškov</v>
      </c>
      <c r="E9" s="381" t="str">
        <f>Seznam!F107</f>
        <v>CZE</v>
      </c>
      <c r="F9" s="9" t="str">
        <f t="shared" ref="F9:F24" si="0">IF($G$7="sestava bez náčiní","bez"," ")</f>
        <v xml:space="preserve"> </v>
      </c>
      <c r="G9" s="206">
        <v>0.7</v>
      </c>
      <c r="H9" s="207">
        <v>1.2</v>
      </c>
      <c r="I9" s="208">
        <f t="shared" ref="I9:I25" si="1">G9+H9</f>
        <v>1.9</v>
      </c>
      <c r="J9" s="222">
        <v>2.2999999999999998</v>
      </c>
      <c r="K9" s="223">
        <v>2.4</v>
      </c>
      <c r="L9" s="224">
        <v>2.6</v>
      </c>
      <c r="M9" s="225">
        <v>3.9</v>
      </c>
      <c r="N9" s="225">
        <v>1.6</v>
      </c>
      <c r="O9" s="226">
        <f t="shared" ref="O9:O25" si="2">IF($O$2=2,TRUNC(SUM(K9:L9)/2*1000)/1000,IF($O$2=3,TRUNC(SUM(K9:M9)/3*1000)/1000,IF($O$2=4,TRUNC(MEDIAN(K9:N9)*1000)/1000,"???")))</f>
        <v>2.5</v>
      </c>
      <c r="P9" s="230">
        <f t="shared" ref="P9:P25" si="3">IF(AND(J9=0,O9=0),0,IF(($Q$2-J9-O9)&lt;0,0,$Q$2-J9-O9))</f>
        <v>5.2</v>
      </c>
      <c r="Q9" s="224"/>
      <c r="R9" s="210">
        <f t="shared" ref="R9:R25" si="4">I9+P9-Q9</f>
        <v>7.1</v>
      </c>
      <c r="S9" s="20" t="s">
        <v>200</v>
      </c>
      <c r="T9" s="17">
        <f t="shared" ref="T9:T25" si="5">RANK(R9,$R$9:$R$25)</f>
        <v>9</v>
      </c>
      <c r="U9" s="245" t="s">
        <v>200</v>
      </c>
      <c r="W9" s="30" t="str">
        <f t="shared" ref="W9:W24" si="6">F9</f>
        <v xml:space="preserve"> </v>
      </c>
      <c r="X9" s="26">
        <f t="shared" ref="X9:X25" si="7">I9</f>
        <v>1.9</v>
      </c>
      <c r="Y9" s="26">
        <f t="shared" ref="Y9:Y25" si="8">P9</f>
        <v>5.2</v>
      </c>
      <c r="Z9" s="26">
        <f t="shared" ref="Z9:Z25" si="9">Q9</f>
        <v>0</v>
      </c>
      <c r="AA9" s="26">
        <f t="shared" ref="AA9:AA25" si="10">R9</f>
        <v>7.1</v>
      </c>
    </row>
    <row r="10" spans="1:27" ht="24.95" customHeight="1">
      <c r="A10" s="380">
        <f>Seznam!B108</f>
        <v>2</v>
      </c>
      <c r="B10" s="381" t="str">
        <f>Seznam!C108</f>
        <v>Hřídelová Eva</v>
      </c>
      <c r="C10" s="381">
        <f>Seznam!D108</f>
        <v>2002</v>
      </c>
      <c r="D10" s="381" t="str">
        <f>Seznam!E108</f>
        <v>SK Triumf Praha</v>
      </c>
      <c r="E10" s="381" t="str">
        <f>Seznam!F108</f>
        <v>CZE</v>
      </c>
      <c r="F10" s="9" t="str">
        <f t="shared" si="0"/>
        <v xml:space="preserve"> </v>
      </c>
      <c r="G10" s="206">
        <v>1</v>
      </c>
      <c r="H10" s="207">
        <v>0.7</v>
      </c>
      <c r="I10" s="208">
        <f t="shared" si="1"/>
        <v>1.7</v>
      </c>
      <c r="J10" s="222">
        <v>2.7</v>
      </c>
      <c r="K10" s="223">
        <v>3.3</v>
      </c>
      <c r="L10" s="224">
        <v>3.4</v>
      </c>
      <c r="M10" s="225">
        <v>4.2</v>
      </c>
      <c r="N10" s="225">
        <v>3</v>
      </c>
      <c r="O10" s="226">
        <f t="shared" si="2"/>
        <v>3.35</v>
      </c>
      <c r="P10" s="230">
        <f t="shared" si="3"/>
        <v>3.9499999999999997</v>
      </c>
      <c r="Q10" s="224"/>
      <c r="R10" s="210">
        <f t="shared" si="4"/>
        <v>5.6499999999999995</v>
      </c>
      <c r="S10" s="20" t="s">
        <v>200</v>
      </c>
      <c r="T10" s="17">
        <f t="shared" si="5"/>
        <v>13</v>
      </c>
      <c r="U10" s="245" t="s">
        <v>200</v>
      </c>
      <c r="W10" s="30" t="str">
        <f t="shared" si="6"/>
        <v xml:space="preserve"> </v>
      </c>
      <c r="X10" s="26">
        <f t="shared" si="7"/>
        <v>1.7</v>
      </c>
      <c r="Y10" s="26">
        <f t="shared" si="8"/>
        <v>3.9499999999999997</v>
      </c>
      <c r="Z10" s="26">
        <f t="shared" si="9"/>
        <v>0</v>
      </c>
      <c r="AA10" s="26">
        <f t="shared" si="10"/>
        <v>5.6499999999999995</v>
      </c>
    </row>
    <row r="11" spans="1:27" ht="24.95" customHeight="1">
      <c r="A11" s="382">
        <f>Seznam!B109</f>
        <v>3</v>
      </c>
      <c r="B11" s="383" t="str">
        <f>Seznam!C109</f>
        <v xml:space="preserve">Korovchenko Valeria </v>
      </c>
      <c r="C11" s="383">
        <f>Seznam!D109</f>
        <v>2003</v>
      </c>
      <c r="D11" s="383" t="str">
        <f>Seznam!E109</f>
        <v xml:space="preserve">TJSK Prague </v>
      </c>
      <c r="E11" s="383" t="str">
        <f>Seznam!F109</f>
        <v>CZE</v>
      </c>
      <c r="F11" s="9" t="str">
        <f t="shared" si="0"/>
        <v xml:space="preserve"> </v>
      </c>
      <c r="G11" s="206">
        <v>1.5</v>
      </c>
      <c r="H11" s="207">
        <v>1.4</v>
      </c>
      <c r="I11" s="208">
        <f t="shared" si="1"/>
        <v>2.9</v>
      </c>
      <c r="J11" s="222">
        <v>1.3</v>
      </c>
      <c r="K11" s="223">
        <v>1.6</v>
      </c>
      <c r="L11" s="224">
        <v>1.8</v>
      </c>
      <c r="M11" s="225">
        <v>3.3</v>
      </c>
      <c r="N11" s="225">
        <v>1.4</v>
      </c>
      <c r="O11" s="226">
        <f t="shared" si="2"/>
        <v>1.7</v>
      </c>
      <c r="P11" s="230">
        <f t="shared" si="3"/>
        <v>6.9999999999999991</v>
      </c>
      <c r="Q11" s="224"/>
      <c r="R11" s="210">
        <f t="shared" si="4"/>
        <v>9.8999999999999986</v>
      </c>
      <c r="S11" s="20" t="s">
        <v>200</v>
      </c>
      <c r="T11" s="17">
        <f t="shared" si="5"/>
        <v>1</v>
      </c>
      <c r="U11" s="245" t="s">
        <v>200</v>
      </c>
      <c r="W11" s="30" t="str">
        <f t="shared" si="6"/>
        <v xml:space="preserve"> </v>
      </c>
      <c r="X11" s="26">
        <f t="shared" si="7"/>
        <v>2.9</v>
      </c>
      <c r="Y11" s="26">
        <f t="shared" si="8"/>
        <v>6.9999999999999991</v>
      </c>
      <c r="Z11" s="26">
        <f t="shared" si="9"/>
        <v>0</v>
      </c>
      <c r="AA11" s="26">
        <f t="shared" si="10"/>
        <v>9.8999999999999986</v>
      </c>
    </row>
    <row r="12" spans="1:27" ht="24.95" customHeight="1">
      <c r="A12" s="382">
        <f>Seznam!B110</f>
        <v>5</v>
      </c>
      <c r="B12" s="383" t="str">
        <f>Seznam!C110</f>
        <v>Houdová Linda</v>
      </c>
      <c r="C12" s="383">
        <f>Seznam!D110</f>
        <v>2004</v>
      </c>
      <c r="D12" s="383" t="str">
        <f>Seznam!E110</f>
        <v>RG Proactive Milevsko</v>
      </c>
      <c r="E12" s="383" t="str">
        <f>Seznam!F110</f>
        <v>CZE</v>
      </c>
      <c r="F12" s="9"/>
      <c r="G12" s="206">
        <v>1.9</v>
      </c>
      <c r="H12" s="207">
        <v>1.5</v>
      </c>
      <c r="I12" s="208">
        <f t="shared" si="1"/>
        <v>3.4</v>
      </c>
      <c r="J12" s="222">
        <v>2.4</v>
      </c>
      <c r="K12" s="223">
        <v>2.6</v>
      </c>
      <c r="L12" s="224">
        <v>2</v>
      </c>
      <c r="M12" s="225">
        <v>3.1</v>
      </c>
      <c r="N12" s="225">
        <v>2.2000000000000002</v>
      </c>
      <c r="O12" s="226">
        <f t="shared" si="2"/>
        <v>2.4</v>
      </c>
      <c r="P12" s="230">
        <f t="shared" si="3"/>
        <v>5.1999999999999993</v>
      </c>
      <c r="Q12" s="224"/>
      <c r="R12" s="210">
        <f t="shared" si="4"/>
        <v>8.6</v>
      </c>
      <c r="S12" s="20"/>
      <c r="T12" s="17">
        <f t="shared" si="5"/>
        <v>4</v>
      </c>
      <c r="U12" s="245"/>
      <c r="W12" s="30"/>
      <c r="X12" s="26">
        <f t="shared" si="7"/>
        <v>3.4</v>
      </c>
      <c r="Y12" s="26">
        <f t="shared" si="8"/>
        <v>5.1999999999999993</v>
      </c>
      <c r="Z12" s="26">
        <f t="shared" si="9"/>
        <v>0</v>
      </c>
      <c r="AA12" s="26">
        <f t="shared" si="10"/>
        <v>8.6</v>
      </c>
    </row>
    <row r="13" spans="1:27" ht="24.95" customHeight="1">
      <c r="A13" s="382">
        <f>Seznam!B111</f>
        <v>7</v>
      </c>
      <c r="B13" s="383" t="str">
        <f>Seznam!C111</f>
        <v xml:space="preserve">Cibulková Aneta </v>
      </c>
      <c r="C13" s="383">
        <f>Seznam!D111</f>
        <v>2004</v>
      </c>
      <c r="D13" s="383" t="str">
        <f>Seznam!E111</f>
        <v>SK Trasko Vyškov</v>
      </c>
      <c r="E13" s="383" t="str">
        <f>Seznam!F111</f>
        <v>CZE</v>
      </c>
      <c r="F13" s="9"/>
      <c r="G13" s="206">
        <v>0.6</v>
      </c>
      <c r="H13" s="207">
        <v>0.6</v>
      </c>
      <c r="I13" s="208">
        <f t="shared" si="1"/>
        <v>1.2</v>
      </c>
      <c r="J13" s="222">
        <v>2.8</v>
      </c>
      <c r="K13" s="223">
        <v>3.5</v>
      </c>
      <c r="L13" s="224">
        <v>3.4</v>
      </c>
      <c r="M13" s="225">
        <v>3.9</v>
      </c>
      <c r="N13" s="225">
        <v>3.1</v>
      </c>
      <c r="O13" s="226">
        <f t="shared" si="2"/>
        <v>3.45</v>
      </c>
      <c r="P13" s="230">
        <f t="shared" si="3"/>
        <v>3.75</v>
      </c>
      <c r="Q13" s="224"/>
      <c r="R13" s="210">
        <f t="shared" si="4"/>
        <v>4.95</v>
      </c>
      <c r="S13" s="20"/>
      <c r="T13" s="17">
        <f t="shared" si="5"/>
        <v>16</v>
      </c>
      <c r="U13" s="245"/>
      <c r="W13" s="30"/>
      <c r="X13" s="26">
        <f t="shared" si="7"/>
        <v>1.2</v>
      </c>
      <c r="Y13" s="26">
        <f t="shared" si="8"/>
        <v>3.75</v>
      </c>
      <c r="Z13" s="26">
        <f t="shared" si="9"/>
        <v>0</v>
      </c>
      <c r="AA13" s="26">
        <f t="shared" si="10"/>
        <v>4.95</v>
      </c>
    </row>
    <row r="14" spans="1:27" ht="24.95" customHeight="1">
      <c r="A14" s="382">
        <f>Seznam!B112</f>
        <v>8</v>
      </c>
      <c r="B14" s="383" t="str">
        <f>Seznam!C112</f>
        <v>Dunová Daniela</v>
      </c>
      <c r="C14" s="383">
        <f>Seznam!D112</f>
        <v>2004</v>
      </c>
      <c r="D14" s="383" t="str">
        <f>Seznam!E112</f>
        <v>SK GymŠarm Plzeň</v>
      </c>
      <c r="E14" s="383" t="str">
        <f>Seznam!F112</f>
        <v>CZE</v>
      </c>
      <c r="F14" s="9"/>
      <c r="G14" s="206">
        <v>1.1000000000000001</v>
      </c>
      <c r="H14" s="207">
        <v>1.1000000000000001</v>
      </c>
      <c r="I14" s="208">
        <f t="shared" si="1"/>
        <v>2.2000000000000002</v>
      </c>
      <c r="J14" s="222">
        <v>2.1</v>
      </c>
      <c r="K14" s="223">
        <v>2.2999999999999998</v>
      </c>
      <c r="L14" s="224">
        <v>2.6</v>
      </c>
      <c r="M14" s="225">
        <v>4</v>
      </c>
      <c r="N14" s="225">
        <v>1.4</v>
      </c>
      <c r="O14" s="226">
        <f t="shared" si="2"/>
        <v>2.4500000000000002</v>
      </c>
      <c r="P14" s="230">
        <f t="shared" si="3"/>
        <v>5.45</v>
      </c>
      <c r="Q14" s="224"/>
      <c r="R14" s="210">
        <f t="shared" si="4"/>
        <v>7.65</v>
      </c>
      <c r="S14" s="20"/>
      <c r="T14" s="17">
        <f t="shared" si="5"/>
        <v>8</v>
      </c>
      <c r="U14" s="245"/>
      <c r="W14" s="30"/>
      <c r="X14" s="26">
        <f t="shared" si="7"/>
        <v>2.2000000000000002</v>
      </c>
      <c r="Y14" s="26">
        <f t="shared" si="8"/>
        <v>5.45</v>
      </c>
      <c r="Z14" s="26">
        <f t="shared" si="9"/>
        <v>0</v>
      </c>
      <c r="AA14" s="26">
        <f t="shared" si="10"/>
        <v>7.65</v>
      </c>
    </row>
    <row r="15" spans="1:27" ht="24.95" customHeight="1">
      <c r="A15" s="382">
        <f>Seznam!B113</f>
        <v>9</v>
      </c>
      <c r="B15" s="383" t="str">
        <f>Seznam!C113</f>
        <v xml:space="preserve">Poláchová Adéla </v>
      </c>
      <c r="C15" s="383">
        <f>Seznam!D113</f>
        <v>2004</v>
      </c>
      <c r="D15" s="383" t="str">
        <f>Seznam!E113</f>
        <v>SC 80 Chomutov</v>
      </c>
      <c r="E15" s="383" t="str">
        <f>Seznam!F113</f>
        <v>CZE</v>
      </c>
      <c r="F15" s="9"/>
      <c r="G15" s="206">
        <v>1.3</v>
      </c>
      <c r="H15" s="207">
        <v>1.9</v>
      </c>
      <c r="I15" s="208">
        <f t="shared" si="1"/>
        <v>3.2</v>
      </c>
      <c r="J15" s="222">
        <v>2.1</v>
      </c>
      <c r="K15" s="223">
        <v>2.7</v>
      </c>
      <c r="L15" s="224">
        <v>2.2999999999999998</v>
      </c>
      <c r="M15" s="225">
        <v>3.4</v>
      </c>
      <c r="N15" s="225">
        <v>1.6</v>
      </c>
      <c r="O15" s="226">
        <f t="shared" si="2"/>
        <v>2.5</v>
      </c>
      <c r="P15" s="230">
        <f t="shared" si="3"/>
        <v>5.4</v>
      </c>
      <c r="Q15" s="224"/>
      <c r="R15" s="210">
        <f t="shared" si="4"/>
        <v>8.6000000000000014</v>
      </c>
      <c r="S15" s="20"/>
      <c r="T15" s="17">
        <f t="shared" si="5"/>
        <v>3</v>
      </c>
      <c r="U15" s="245"/>
      <c r="W15" s="30"/>
      <c r="X15" s="26">
        <f t="shared" si="7"/>
        <v>3.2</v>
      </c>
      <c r="Y15" s="26">
        <f t="shared" si="8"/>
        <v>5.4</v>
      </c>
      <c r="Z15" s="26">
        <f t="shared" si="9"/>
        <v>0</v>
      </c>
      <c r="AA15" s="26">
        <f t="shared" si="10"/>
        <v>8.6000000000000014</v>
      </c>
    </row>
    <row r="16" spans="1:27" ht="24.95" customHeight="1">
      <c r="A16" s="382">
        <f>Seznam!B114</f>
        <v>11</v>
      </c>
      <c r="B16" s="383" t="str">
        <f>Seznam!C114</f>
        <v>Moravanská Veronika</v>
      </c>
      <c r="C16" s="383">
        <f>Seznam!D114</f>
        <v>2002</v>
      </c>
      <c r="D16" s="383" t="str">
        <f>Seznam!E114</f>
        <v>TJ Sokol Bedřichov</v>
      </c>
      <c r="E16" s="383" t="str">
        <f>Seznam!F114</f>
        <v>CZE</v>
      </c>
      <c r="F16" s="9"/>
      <c r="G16" s="206">
        <v>1.7</v>
      </c>
      <c r="H16" s="207">
        <v>1</v>
      </c>
      <c r="I16" s="208">
        <f t="shared" si="1"/>
        <v>2.7</v>
      </c>
      <c r="J16" s="222">
        <v>2.2000000000000002</v>
      </c>
      <c r="K16" s="223">
        <v>2.8</v>
      </c>
      <c r="L16" s="224">
        <v>2.5</v>
      </c>
      <c r="M16" s="225">
        <v>3.2</v>
      </c>
      <c r="N16" s="225">
        <v>2</v>
      </c>
      <c r="O16" s="226">
        <f t="shared" si="2"/>
        <v>2.65</v>
      </c>
      <c r="P16" s="230">
        <f t="shared" si="3"/>
        <v>5.15</v>
      </c>
      <c r="Q16" s="224"/>
      <c r="R16" s="210">
        <f t="shared" si="4"/>
        <v>7.8500000000000005</v>
      </c>
      <c r="S16" s="20"/>
      <c r="T16" s="17">
        <f t="shared" si="5"/>
        <v>5</v>
      </c>
      <c r="U16" s="245"/>
      <c r="W16" s="30"/>
      <c r="X16" s="26">
        <f t="shared" si="7"/>
        <v>2.7</v>
      </c>
      <c r="Y16" s="26">
        <f t="shared" si="8"/>
        <v>5.15</v>
      </c>
      <c r="Z16" s="26">
        <f t="shared" si="9"/>
        <v>0</v>
      </c>
      <c r="AA16" s="26">
        <f t="shared" si="10"/>
        <v>7.8500000000000005</v>
      </c>
    </row>
    <row r="17" spans="1:28" ht="24.95" customHeight="1">
      <c r="A17" s="382">
        <f>Seznam!B115</f>
        <v>13</v>
      </c>
      <c r="B17" s="383" t="str">
        <f>Seznam!C115</f>
        <v xml:space="preserve">Martyn Kamila </v>
      </c>
      <c r="C17" s="383">
        <f>Seznam!D115</f>
        <v>2003</v>
      </c>
      <c r="D17" s="383" t="str">
        <f>Seznam!E115</f>
        <v>SK Trasko Vyškov</v>
      </c>
      <c r="E17" s="383" t="str">
        <f>Seznam!F115</f>
        <v>CZE</v>
      </c>
      <c r="F17" s="9"/>
      <c r="G17" s="206">
        <v>0.4</v>
      </c>
      <c r="H17" s="207">
        <v>1.5</v>
      </c>
      <c r="I17" s="208">
        <f t="shared" si="1"/>
        <v>1.9</v>
      </c>
      <c r="J17" s="222">
        <v>2.1</v>
      </c>
      <c r="K17" s="223">
        <v>2.7</v>
      </c>
      <c r="L17" s="224">
        <v>2.8</v>
      </c>
      <c r="M17" s="225">
        <v>3</v>
      </c>
      <c r="N17" s="225">
        <v>1.5</v>
      </c>
      <c r="O17" s="226">
        <f t="shared" si="2"/>
        <v>2.75</v>
      </c>
      <c r="P17" s="230">
        <f t="shared" si="3"/>
        <v>5.15</v>
      </c>
      <c r="Q17" s="224"/>
      <c r="R17" s="210">
        <f t="shared" si="4"/>
        <v>7.0500000000000007</v>
      </c>
      <c r="S17" s="20"/>
      <c r="T17" s="17">
        <f t="shared" si="5"/>
        <v>10</v>
      </c>
      <c r="U17" s="245"/>
      <c r="W17" s="30"/>
      <c r="X17" s="26">
        <f t="shared" si="7"/>
        <v>1.9</v>
      </c>
      <c r="Y17" s="26">
        <f t="shared" si="8"/>
        <v>5.15</v>
      </c>
      <c r="Z17" s="26">
        <f t="shared" si="9"/>
        <v>0</v>
      </c>
      <c r="AA17" s="26">
        <f t="shared" si="10"/>
        <v>7.0500000000000007</v>
      </c>
    </row>
    <row r="18" spans="1:28" ht="24.95" customHeight="1">
      <c r="A18" s="382">
        <f>Seznam!B116</f>
        <v>14</v>
      </c>
      <c r="B18" s="383" t="str">
        <f>Seznam!C116</f>
        <v xml:space="preserve">Frank Sofia </v>
      </c>
      <c r="C18" s="383">
        <f>Seznam!D116</f>
        <v>2004</v>
      </c>
      <c r="D18" s="383" t="str">
        <f>Seznam!E116</f>
        <v>SVNA Hamburg</v>
      </c>
      <c r="E18" s="383" t="str">
        <f>Seznam!F116</f>
        <v>DEU</v>
      </c>
      <c r="F18" s="9"/>
      <c r="G18" s="206">
        <v>0.6</v>
      </c>
      <c r="H18" s="207">
        <v>1.6</v>
      </c>
      <c r="I18" s="208">
        <f t="shared" si="1"/>
        <v>2.2000000000000002</v>
      </c>
      <c r="J18" s="222">
        <v>2.8</v>
      </c>
      <c r="K18" s="223">
        <v>2.9</v>
      </c>
      <c r="L18" s="224">
        <v>2.8</v>
      </c>
      <c r="M18" s="225">
        <v>4.2</v>
      </c>
      <c r="N18" s="225">
        <v>2.8</v>
      </c>
      <c r="O18" s="226">
        <f t="shared" si="2"/>
        <v>2.85</v>
      </c>
      <c r="P18" s="230">
        <f t="shared" si="3"/>
        <v>4.3499999999999996</v>
      </c>
      <c r="Q18" s="224"/>
      <c r="R18" s="210">
        <f t="shared" si="4"/>
        <v>6.55</v>
      </c>
      <c r="S18" s="20"/>
      <c r="T18" s="17">
        <f t="shared" si="5"/>
        <v>11</v>
      </c>
      <c r="U18" s="245"/>
      <c r="W18" s="30"/>
      <c r="X18" s="26">
        <f t="shared" si="7"/>
        <v>2.2000000000000002</v>
      </c>
      <c r="Y18" s="26">
        <f t="shared" si="8"/>
        <v>4.3499999999999996</v>
      </c>
      <c r="Z18" s="26">
        <f t="shared" si="9"/>
        <v>0</v>
      </c>
      <c r="AA18" s="26">
        <f t="shared" si="10"/>
        <v>6.55</v>
      </c>
    </row>
    <row r="19" spans="1:28" ht="24.95" customHeight="1">
      <c r="A19" s="382">
        <f>Seznam!B117</f>
        <v>15</v>
      </c>
      <c r="B19" s="383" t="str">
        <f>Seznam!C117</f>
        <v>Mokrá Simona</v>
      </c>
      <c r="C19" s="383">
        <f>Seznam!D117</f>
        <v>2004</v>
      </c>
      <c r="D19" s="383" t="str">
        <f>Seznam!E117</f>
        <v>TJ Sokol Bedřichov</v>
      </c>
      <c r="E19" s="383" t="str">
        <f>Seznam!F117</f>
        <v>CZE</v>
      </c>
      <c r="F19" s="9"/>
      <c r="G19" s="206">
        <v>0.9</v>
      </c>
      <c r="H19" s="207">
        <v>1.4</v>
      </c>
      <c r="I19" s="208">
        <f t="shared" si="1"/>
        <v>2.2999999999999998</v>
      </c>
      <c r="J19" s="222">
        <v>2.2000000000000002</v>
      </c>
      <c r="K19" s="223">
        <v>2.2999999999999998</v>
      </c>
      <c r="L19" s="224">
        <v>2.5</v>
      </c>
      <c r="M19" s="225">
        <v>3.6</v>
      </c>
      <c r="N19" s="225">
        <v>1.5</v>
      </c>
      <c r="O19" s="226">
        <f t="shared" si="2"/>
        <v>2.4</v>
      </c>
      <c r="P19" s="230">
        <f t="shared" si="3"/>
        <v>5.4</v>
      </c>
      <c r="Q19" s="224"/>
      <c r="R19" s="210">
        <f t="shared" si="4"/>
        <v>7.7</v>
      </c>
      <c r="S19" s="20"/>
      <c r="T19" s="17">
        <f t="shared" si="5"/>
        <v>7</v>
      </c>
      <c r="U19" s="245"/>
      <c r="W19" s="30"/>
      <c r="X19" s="26">
        <f t="shared" si="7"/>
        <v>2.2999999999999998</v>
      </c>
      <c r="Y19" s="26">
        <f t="shared" si="8"/>
        <v>5.4</v>
      </c>
      <c r="Z19" s="26">
        <f t="shared" si="9"/>
        <v>0</v>
      </c>
      <c r="AA19" s="26">
        <f t="shared" si="10"/>
        <v>7.7</v>
      </c>
    </row>
    <row r="20" spans="1:28" ht="24.95" customHeight="1">
      <c r="A20" s="382">
        <f>Seznam!B118</f>
        <v>17</v>
      </c>
      <c r="B20" s="383" t="str">
        <f>Seznam!C118</f>
        <v>Rambousková Linda</v>
      </c>
      <c r="C20" s="383">
        <f>Seznam!D118</f>
        <v>2002</v>
      </c>
      <c r="D20" s="383" t="str">
        <f>Seznam!E118</f>
        <v>GSK Tábor</v>
      </c>
      <c r="E20" s="383" t="str">
        <f>Seznam!F118</f>
        <v>CZE</v>
      </c>
      <c r="F20" s="9"/>
      <c r="G20" s="206">
        <v>0.5</v>
      </c>
      <c r="H20" s="207">
        <v>1.7</v>
      </c>
      <c r="I20" s="208">
        <f t="shared" si="1"/>
        <v>2.2000000000000002</v>
      </c>
      <c r="J20" s="222">
        <v>3.5</v>
      </c>
      <c r="K20" s="223">
        <v>3.4</v>
      </c>
      <c r="L20" s="224">
        <v>2.2000000000000002</v>
      </c>
      <c r="M20" s="225">
        <v>4.2</v>
      </c>
      <c r="N20" s="225">
        <v>2.8</v>
      </c>
      <c r="O20" s="226">
        <f t="shared" si="2"/>
        <v>3.1</v>
      </c>
      <c r="P20" s="230">
        <f t="shared" si="3"/>
        <v>3.4</v>
      </c>
      <c r="Q20" s="224"/>
      <c r="R20" s="210">
        <f t="shared" si="4"/>
        <v>5.6</v>
      </c>
      <c r="S20" s="20"/>
      <c r="T20" s="17">
        <f t="shared" si="5"/>
        <v>14</v>
      </c>
      <c r="U20" s="245"/>
      <c r="W20" s="30"/>
      <c r="X20" s="26">
        <f t="shared" si="7"/>
        <v>2.2000000000000002</v>
      </c>
      <c r="Y20" s="26">
        <f t="shared" si="8"/>
        <v>3.4</v>
      </c>
      <c r="Z20" s="26">
        <f t="shared" si="9"/>
        <v>0</v>
      </c>
      <c r="AA20" s="26">
        <f t="shared" si="10"/>
        <v>5.6</v>
      </c>
    </row>
    <row r="21" spans="1:28" ht="24.95" customHeight="1">
      <c r="A21" s="382">
        <f>Seznam!B119</f>
        <v>19</v>
      </c>
      <c r="B21" s="383" t="str">
        <f>Seznam!C119</f>
        <v>Kaiserer Elisabeth</v>
      </c>
      <c r="C21" s="383">
        <f>Seznam!D119</f>
        <v>2003</v>
      </c>
      <c r="D21" s="383" t="str">
        <f>Seznam!E119</f>
        <v>Sportunion Raruris</v>
      </c>
      <c r="E21" s="383" t="str">
        <f>Seznam!F119</f>
        <v>AUT</v>
      </c>
      <c r="F21" s="9"/>
      <c r="G21" s="206">
        <v>1.6</v>
      </c>
      <c r="H21" s="207">
        <v>0.5</v>
      </c>
      <c r="I21" s="208">
        <f t="shared" si="1"/>
        <v>2.1</v>
      </c>
      <c r="J21" s="222">
        <v>2.9</v>
      </c>
      <c r="K21" s="223">
        <v>3</v>
      </c>
      <c r="L21" s="224">
        <v>2.8</v>
      </c>
      <c r="M21" s="225">
        <v>4.8</v>
      </c>
      <c r="N21" s="225">
        <v>3.4</v>
      </c>
      <c r="O21" s="226">
        <f t="shared" si="2"/>
        <v>3.2</v>
      </c>
      <c r="P21" s="230">
        <f t="shared" si="3"/>
        <v>3.8999999999999995</v>
      </c>
      <c r="Q21" s="224"/>
      <c r="R21" s="210">
        <f t="shared" si="4"/>
        <v>6</v>
      </c>
      <c r="S21" s="20"/>
      <c r="T21" s="17">
        <f t="shared" si="5"/>
        <v>12</v>
      </c>
      <c r="U21" s="245"/>
      <c r="W21" s="30"/>
      <c r="X21" s="26">
        <f t="shared" si="7"/>
        <v>2.1</v>
      </c>
      <c r="Y21" s="26">
        <f t="shared" si="8"/>
        <v>3.8999999999999995</v>
      </c>
      <c r="Z21" s="26">
        <f t="shared" si="9"/>
        <v>0</v>
      </c>
      <c r="AA21" s="26">
        <f t="shared" si="10"/>
        <v>6</v>
      </c>
    </row>
    <row r="22" spans="1:28" ht="24.95" customHeight="1">
      <c r="A22" s="382">
        <f>Seznam!B120</f>
        <v>21</v>
      </c>
      <c r="B22" s="383" t="str">
        <f>Seznam!C120</f>
        <v>Hynková Zuzana</v>
      </c>
      <c r="C22" s="383">
        <f>Seznam!D120</f>
        <v>2004</v>
      </c>
      <c r="D22" s="383" t="str">
        <f>Seznam!E120</f>
        <v>SK Triumf Praha</v>
      </c>
      <c r="E22" s="383" t="str">
        <f>Seznam!F120</f>
        <v>CZE</v>
      </c>
      <c r="F22" s="9"/>
      <c r="G22" s="206">
        <v>0.4</v>
      </c>
      <c r="H22" s="207">
        <v>0.5</v>
      </c>
      <c r="I22" s="208">
        <f t="shared" si="1"/>
        <v>0.9</v>
      </c>
      <c r="J22" s="222">
        <v>2.6</v>
      </c>
      <c r="K22" s="223">
        <v>3.2</v>
      </c>
      <c r="L22" s="224">
        <v>2.9</v>
      </c>
      <c r="M22" s="225">
        <v>4.9000000000000004</v>
      </c>
      <c r="N22" s="225">
        <v>2.1</v>
      </c>
      <c r="O22" s="226">
        <f t="shared" si="2"/>
        <v>3.05</v>
      </c>
      <c r="P22" s="230">
        <f t="shared" si="3"/>
        <v>4.3500000000000005</v>
      </c>
      <c r="Q22" s="224"/>
      <c r="R22" s="210">
        <f t="shared" si="4"/>
        <v>5.2500000000000009</v>
      </c>
      <c r="S22" s="20"/>
      <c r="T22" s="17">
        <f t="shared" si="5"/>
        <v>15</v>
      </c>
      <c r="U22" s="245"/>
      <c r="W22" s="30"/>
      <c r="X22" s="26">
        <f t="shared" si="7"/>
        <v>0.9</v>
      </c>
      <c r="Y22" s="26">
        <f t="shared" si="8"/>
        <v>4.3500000000000005</v>
      </c>
      <c r="Z22" s="26">
        <f t="shared" si="9"/>
        <v>0</v>
      </c>
      <c r="AA22" s="26">
        <f t="shared" si="10"/>
        <v>5.2500000000000009</v>
      </c>
    </row>
    <row r="23" spans="1:28" ht="24.95" customHeight="1">
      <c r="A23" s="382">
        <f>Seznam!B121</f>
        <v>22</v>
      </c>
      <c r="B23" s="383" t="str">
        <f>Seznam!C121</f>
        <v>Daum Magdalena</v>
      </c>
      <c r="C23" s="383">
        <f>Seznam!D121</f>
        <v>2004</v>
      </c>
      <c r="D23" s="383" t="str">
        <f>Seznam!E121</f>
        <v>Sportunion Rauris</v>
      </c>
      <c r="E23" s="383" t="str">
        <f>Seznam!F121</f>
        <v>AUT</v>
      </c>
      <c r="F23" s="9"/>
      <c r="G23" s="206">
        <v>1.8</v>
      </c>
      <c r="H23" s="207">
        <v>1.2</v>
      </c>
      <c r="I23" s="208">
        <f t="shared" si="1"/>
        <v>3</v>
      </c>
      <c r="J23" s="222">
        <v>2.8</v>
      </c>
      <c r="K23" s="223">
        <v>3.4</v>
      </c>
      <c r="L23" s="224">
        <v>1.8</v>
      </c>
      <c r="M23" s="225">
        <v>2.7</v>
      </c>
      <c r="N23" s="225">
        <v>2.1</v>
      </c>
      <c r="O23" s="226">
        <f t="shared" si="2"/>
        <v>2.4</v>
      </c>
      <c r="P23" s="230">
        <f t="shared" si="3"/>
        <v>4.8000000000000007</v>
      </c>
      <c r="Q23" s="224"/>
      <c r="R23" s="210">
        <f t="shared" si="4"/>
        <v>7.8000000000000007</v>
      </c>
      <c r="S23" s="20"/>
      <c r="T23" s="17">
        <f t="shared" si="5"/>
        <v>6</v>
      </c>
      <c r="U23" s="245"/>
      <c r="W23" s="30"/>
      <c r="X23" s="26">
        <f t="shared" si="7"/>
        <v>3</v>
      </c>
      <c r="Y23" s="26">
        <f t="shared" si="8"/>
        <v>4.8000000000000007</v>
      </c>
      <c r="Z23" s="26">
        <f t="shared" si="9"/>
        <v>0</v>
      </c>
      <c r="AA23" s="26">
        <f t="shared" si="10"/>
        <v>7.8000000000000007</v>
      </c>
    </row>
    <row r="24" spans="1:28" ht="24.95" customHeight="1">
      <c r="A24" s="382">
        <f>Seznam!B122</f>
        <v>23</v>
      </c>
      <c r="B24" s="383" t="str">
        <f>Seznam!C122</f>
        <v>Kutišová Tereza</v>
      </c>
      <c r="C24" s="383">
        <f>Seznam!D122</f>
        <v>2003</v>
      </c>
      <c r="D24" s="383" t="str">
        <f>Seznam!E122</f>
        <v>RG Proactive Milevsko</v>
      </c>
      <c r="E24" s="383" t="str">
        <f>Seznam!F122</f>
        <v>CZE</v>
      </c>
      <c r="F24" s="9" t="str">
        <f t="shared" si="0"/>
        <v xml:space="preserve"> </v>
      </c>
      <c r="G24" s="206">
        <v>2.7</v>
      </c>
      <c r="H24" s="207">
        <v>1.4</v>
      </c>
      <c r="I24" s="208">
        <f t="shared" si="1"/>
        <v>4.0999999999999996</v>
      </c>
      <c r="J24" s="222">
        <v>2.2999999999999998</v>
      </c>
      <c r="K24" s="223">
        <v>2.8</v>
      </c>
      <c r="L24" s="224">
        <v>1.5</v>
      </c>
      <c r="M24" s="225">
        <v>3.1</v>
      </c>
      <c r="N24" s="225">
        <v>2.2999999999999998</v>
      </c>
      <c r="O24" s="226">
        <f t="shared" si="2"/>
        <v>2.5499999999999998</v>
      </c>
      <c r="P24" s="230">
        <f t="shared" si="3"/>
        <v>5.15</v>
      </c>
      <c r="Q24" s="224"/>
      <c r="R24" s="210">
        <f t="shared" si="4"/>
        <v>9.25</v>
      </c>
      <c r="S24" s="20" t="s">
        <v>200</v>
      </c>
      <c r="T24" s="17">
        <f t="shared" si="5"/>
        <v>2</v>
      </c>
      <c r="U24" s="245" t="s">
        <v>200</v>
      </c>
      <c r="W24" s="30" t="str">
        <f t="shared" si="6"/>
        <v xml:space="preserve"> </v>
      </c>
      <c r="X24" s="26">
        <f t="shared" si="7"/>
        <v>4.0999999999999996</v>
      </c>
      <c r="Y24" s="26">
        <f t="shared" si="8"/>
        <v>5.15</v>
      </c>
      <c r="Z24" s="26">
        <f t="shared" si="9"/>
        <v>0</v>
      </c>
      <c r="AA24" s="26">
        <f t="shared" si="10"/>
        <v>9.25</v>
      </c>
    </row>
    <row r="25" spans="1:28" ht="24.95" customHeight="1">
      <c r="A25" s="382">
        <f>Seznam!B123</f>
        <v>25</v>
      </c>
      <c r="B25" s="383" t="str">
        <f>Seznam!C123</f>
        <v xml:space="preserve">Šiková Eva </v>
      </c>
      <c r="C25" s="383">
        <f>Seznam!D123</f>
        <v>2004</v>
      </c>
      <c r="D25" s="383" t="str">
        <f>Seznam!E123</f>
        <v>GSK Tábor</v>
      </c>
      <c r="E25" s="383" t="str">
        <f>Seznam!F123</f>
        <v>CZE</v>
      </c>
      <c r="F25" s="9"/>
      <c r="G25" s="206">
        <v>0.6</v>
      </c>
      <c r="H25" s="207">
        <v>0.9</v>
      </c>
      <c r="I25" s="208">
        <f t="shared" si="1"/>
        <v>1.5</v>
      </c>
      <c r="J25" s="222">
        <v>3.3</v>
      </c>
      <c r="K25" s="223">
        <v>3.7</v>
      </c>
      <c r="L25" s="224">
        <v>2.8</v>
      </c>
      <c r="M25" s="225">
        <v>4.9000000000000004</v>
      </c>
      <c r="N25" s="225">
        <v>3.1</v>
      </c>
      <c r="O25" s="226">
        <f t="shared" si="2"/>
        <v>3.4</v>
      </c>
      <c r="P25" s="230">
        <f t="shared" si="3"/>
        <v>3.3000000000000003</v>
      </c>
      <c r="Q25" s="224"/>
      <c r="R25" s="210">
        <f t="shared" si="4"/>
        <v>4.8000000000000007</v>
      </c>
      <c r="S25" s="20"/>
      <c r="T25" s="17">
        <f t="shared" si="5"/>
        <v>17</v>
      </c>
      <c r="U25" s="245"/>
      <c r="W25" s="30"/>
      <c r="X25" s="26">
        <f t="shared" si="7"/>
        <v>1.5</v>
      </c>
      <c r="Y25" s="26">
        <f t="shared" si="8"/>
        <v>3.3000000000000003</v>
      </c>
      <c r="Z25" s="26">
        <f t="shared" si="9"/>
        <v>0</v>
      </c>
      <c r="AA25" s="26">
        <f t="shared" si="10"/>
        <v>4.8000000000000007</v>
      </c>
    </row>
    <row r="26" spans="1:28" s="167" customFormat="1" ht="84.75" customHeight="1" thickBot="1">
      <c r="C26" s="169"/>
      <c r="F26" s="168"/>
      <c r="G26" s="170"/>
      <c r="H26" s="170"/>
      <c r="I26" s="170"/>
      <c r="J26" s="170"/>
      <c r="K26" s="171"/>
      <c r="L26" s="190"/>
      <c r="M26" s="190"/>
      <c r="N26" s="190"/>
      <c r="O26" s="190"/>
      <c r="P26" s="190"/>
      <c r="Q26" s="171"/>
    </row>
    <row r="27" spans="1:28" ht="16.5" customHeight="1">
      <c r="A27" s="481" t="s">
        <v>0</v>
      </c>
      <c r="B27" s="483" t="s">
        <v>1</v>
      </c>
      <c r="C27" s="485" t="s">
        <v>2</v>
      </c>
      <c r="D27" s="483" t="s">
        <v>3</v>
      </c>
      <c r="E27" s="487" t="s">
        <v>4</v>
      </c>
      <c r="F27" s="487" t="s">
        <v>191</v>
      </c>
      <c r="G27" s="231" t="str">
        <f>Kat8S2</f>
        <v>sestava s libovolným náčiním</v>
      </c>
      <c r="H27" s="23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33"/>
      <c r="T27" s="479" t="s">
        <v>12</v>
      </c>
      <c r="U27" s="479" t="s">
        <v>1305</v>
      </c>
    </row>
    <row r="28" spans="1:28" ht="16.5" customHeight="1" thickBot="1">
      <c r="A28" s="482">
        <v>0</v>
      </c>
      <c r="B28" s="484">
        <v>0</v>
      </c>
      <c r="C28" s="486">
        <v>0</v>
      </c>
      <c r="D28" s="484">
        <v>0</v>
      </c>
      <c r="E28" s="488">
        <v>0</v>
      </c>
      <c r="F28" s="488">
        <v>0</v>
      </c>
      <c r="G28" s="229" t="s">
        <v>1257</v>
      </c>
      <c r="H28" s="227" t="s">
        <v>1262</v>
      </c>
      <c r="I28" s="228" t="s">
        <v>8</v>
      </c>
      <c r="J28" s="15" t="s">
        <v>1258</v>
      </c>
      <c r="K28" s="15" t="s">
        <v>9</v>
      </c>
      <c r="L28" s="15" t="s">
        <v>10</v>
      </c>
      <c r="M28" s="15" t="s">
        <v>1259</v>
      </c>
      <c r="N28" s="15" t="s">
        <v>1260</v>
      </c>
      <c r="O28" s="228" t="s">
        <v>1261</v>
      </c>
      <c r="P28" s="15" t="s">
        <v>11</v>
      </c>
      <c r="Q28" s="234" t="s">
        <v>5</v>
      </c>
      <c r="R28" s="228" t="s">
        <v>6</v>
      </c>
      <c r="S28" s="235" t="s">
        <v>13</v>
      </c>
      <c r="T28" s="480"/>
      <c r="U28" s="480"/>
      <c r="W28" s="29" t="s">
        <v>192</v>
      </c>
      <c r="X28" s="29" t="s">
        <v>8</v>
      </c>
      <c r="Y28" s="29" t="s">
        <v>11</v>
      </c>
      <c r="Z28" s="29" t="s">
        <v>193</v>
      </c>
      <c r="AA28" s="29" t="s">
        <v>13</v>
      </c>
      <c r="AB28" s="29" t="s">
        <v>6</v>
      </c>
    </row>
    <row r="29" spans="1:28" ht="24.95" customHeight="1">
      <c r="A29" s="380">
        <f>Seznam!B107</f>
        <v>1</v>
      </c>
      <c r="B29" s="381" t="str">
        <f>Seznam!C107</f>
        <v xml:space="preserve">Zemanová Lucie </v>
      </c>
      <c r="C29" s="381">
        <f>Seznam!D107</f>
        <v>2004</v>
      </c>
      <c r="D29" s="381" t="str">
        <f>Seznam!E107</f>
        <v>SK Trasko Vyškov</v>
      </c>
      <c r="E29" s="381" t="str">
        <f>Seznam!F107</f>
        <v>CZE</v>
      </c>
      <c r="F29" s="198" t="s">
        <v>1611</v>
      </c>
      <c r="G29" s="206">
        <v>1.3</v>
      </c>
      <c r="H29" s="207">
        <v>1.1000000000000001</v>
      </c>
      <c r="I29" s="208">
        <f t="shared" ref="I29:I45" si="11">G29+H29</f>
        <v>2.4000000000000004</v>
      </c>
      <c r="J29" s="222">
        <v>1.7</v>
      </c>
      <c r="K29" s="223">
        <v>2.2000000000000002</v>
      </c>
      <c r="L29" s="224">
        <v>2.1</v>
      </c>
      <c r="M29" s="225">
        <v>3</v>
      </c>
      <c r="N29" s="225">
        <v>1.3</v>
      </c>
      <c r="O29" s="226">
        <f t="shared" ref="O29:O45" si="12">IF($O$2=2,TRUNC(SUM(K29:L29)/2*1000)/1000,IF($O$2=3,TRUNC(SUM(K29:M29)/3*1000)/1000,IF($O$2=4,TRUNC(MEDIAN(K29:N29)*1000)/1000,"???")))</f>
        <v>2.15</v>
      </c>
      <c r="P29" s="230">
        <f t="shared" ref="P29:P45" si="13">IF(AND(J29=0,O29=0),0,IF(($Q$2-J29-O29)&lt;0,0,$Q$2-J29-O29))</f>
        <v>6.15</v>
      </c>
      <c r="Q29" s="224"/>
      <c r="R29" s="210">
        <f t="shared" ref="R29:R45" si="14">I29+P29-Q29</f>
        <v>8.5500000000000007</v>
      </c>
      <c r="S29" s="20">
        <f t="shared" ref="S29:S45" si="15">R9+R29</f>
        <v>15.65</v>
      </c>
      <c r="T29" s="17">
        <f t="shared" ref="T29:T45" si="16">RANK(R29,$R$29:$R$45)</f>
        <v>7</v>
      </c>
      <c r="U29" s="21">
        <f t="shared" ref="U29:U45" si="17">RANK(S29,$S$29:$S$45)</f>
        <v>8</v>
      </c>
      <c r="W29" s="30" t="str">
        <f t="shared" ref="W29:W45" si="18">F29</f>
        <v>míč</v>
      </c>
      <c r="X29" s="26">
        <f t="shared" ref="X29:X45" si="19">I29</f>
        <v>2.4000000000000004</v>
      </c>
      <c r="Y29" s="26">
        <f t="shared" ref="Y29:Y45" si="20">P29</f>
        <v>6.15</v>
      </c>
      <c r="Z29" s="26">
        <f t="shared" ref="Z29:Z45" si="21">Q29</f>
        <v>0</v>
      </c>
      <c r="AA29" s="26">
        <f t="shared" ref="AA29:AA45" si="22">R29</f>
        <v>8.5500000000000007</v>
      </c>
      <c r="AB29" s="26">
        <f t="shared" ref="AB29:AB45" si="23">S29</f>
        <v>15.65</v>
      </c>
    </row>
    <row r="30" spans="1:28" ht="24.95" customHeight="1">
      <c r="A30" s="380">
        <f>Seznam!B108</f>
        <v>2</v>
      </c>
      <c r="B30" s="381" t="str">
        <f>Seznam!C108</f>
        <v>Hřídelová Eva</v>
      </c>
      <c r="C30" s="381">
        <f>Seznam!D108</f>
        <v>2002</v>
      </c>
      <c r="D30" s="381" t="str">
        <f>Seznam!E108</f>
        <v>SK Triumf Praha</v>
      </c>
      <c r="E30" s="381" t="str">
        <f>Seznam!F108</f>
        <v>CZE</v>
      </c>
      <c r="F30" s="198" t="s">
        <v>1610</v>
      </c>
      <c r="G30" s="206">
        <v>0.9</v>
      </c>
      <c r="H30" s="207">
        <v>1.7</v>
      </c>
      <c r="I30" s="208">
        <f t="shared" si="11"/>
        <v>2.6</v>
      </c>
      <c r="J30" s="222">
        <v>1.8</v>
      </c>
      <c r="K30" s="223">
        <v>2.4</v>
      </c>
      <c r="L30" s="224">
        <v>2.1</v>
      </c>
      <c r="M30" s="225">
        <v>3.2</v>
      </c>
      <c r="N30" s="225">
        <v>1.5</v>
      </c>
      <c r="O30" s="226">
        <f t="shared" si="12"/>
        <v>2.25</v>
      </c>
      <c r="P30" s="230">
        <f t="shared" si="13"/>
        <v>5.9499999999999993</v>
      </c>
      <c r="Q30" s="224"/>
      <c r="R30" s="210">
        <f t="shared" si="14"/>
        <v>8.5499999999999989</v>
      </c>
      <c r="S30" s="20">
        <f t="shared" si="15"/>
        <v>14.2</v>
      </c>
      <c r="T30" s="17">
        <f t="shared" si="16"/>
        <v>8</v>
      </c>
      <c r="U30" s="21">
        <f t="shared" si="17"/>
        <v>11</v>
      </c>
      <c r="W30" s="30" t="str">
        <f t="shared" si="18"/>
        <v>obruč</v>
      </c>
      <c r="X30" s="26">
        <f t="shared" si="19"/>
        <v>2.6</v>
      </c>
      <c r="Y30" s="26">
        <f t="shared" si="20"/>
        <v>5.9499999999999993</v>
      </c>
      <c r="Z30" s="26">
        <f t="shared" si="21"/>
        <v>0</v>
      </c>
      <c r="AA30" s="26">
        <f t="shared" si="22"/>
        <v>8.5499999999999989</v>
      </c>
      <c r="AB30" s="26">
        <f t="shared" si="23"/>
        <v>14.2</v>
      </c>
    </row>
    <row r="31" spans="1:28" ht="24.95" customHeight="1">
      <c r="A31" s="380">
        <f>Seznam!B109</f>
        <v>3</v>
      </c>
      <c r="B31" s="381" t="str">
        <f>Seznam!C109</f>
        <v xml:space="preserve">Korovchenko Valeria </v>
      </c>
      <c r="C31" s="381">
        <f>Seznam!D109</f>
        <v>2003</v>
      </c>
      <c r="D31" s="381" t="str">
        <f>Seznam!E109</f>
        <v xml:space="preserve">TJSK Prague </v>
      </c>
      <c r="E31" s="381" t="str">
        <f>Seznam!F109</f>
        <v>CZE</v>
      </c>
      <c r="F31" s="198" t="s">
        <v>1614</v>
      </c>
      <c r="G31" s="206">
        <v>2.4</v>
      </c>
      <c r="H31" s="207">
        <v>0.9</v>
      </c>
      <c r="I31" s="208">
        <f t="shared" si="11"/>
        <v>3.3</v>
      </c>
      <c r="J31" s="222">
        <v>1.4</v>
      </c>
      <c r="K31" s="223">
        <v>2.4</v>
      </c>
      <c r="L31" s="224">
        <v>2</v>
      </c>
      <c r="M31" s="225">
        <v>3.5</v>
      </c>
      <c r="N31" s="225">
        <v>1.4</v>
      </c>
      <c r="O31" s="226">
        <f t="shared" si="12"/>
        <v>2.2000000000000002</v>
      </c>
      <c r="P31" s="230">
        <f t="shared" si="13"/>
        <v>6.3999999999999995</v>
      </c>
      <c r="Q31" s="224"/>
      <c r="R31" s="210">
        <f t="shared" si="14"/>
        <v>9.6999999999999993</v>
      </c>
      <c r="S31" s="20">
        <f t="shared" si="15"/>
        <v>19.599999999999998</v>
      </c>
      <c r="T31" s="17">
        <f t="shared" si="16"/>
        <v>5</v>
      </c>
      <c r="U31" s="21">
        <f t="shared" si="17"/>
        <v>1</v>
      </c>
      <c r="W31" s="30" t="str">
        <f t="shared" si="18"/>
        <v>stuha</v>
      </c>
      <c r="X31" s="26">
        <f t="shared" si="19"/>
        <v>3.3</v>
      </c>
      <c r="Y31" s="26">
        <f t="shared" si="20"/>
        <v>6.3999999999999995</v>
      </c>
      <c r="Z31" s="26">
        <f t="shared" si="21"/>
        <v>0</v>
      </c>
      <c r="AA31" s="26">
        <f t="shared" si="22"/>
        <v>9.6999999999999993</v>
      </c>
      <c r="AB31" s="26">
        <f t="shared" si="23"/>
        <v>19.599999999999998</v>
      </c>
    </row>
    <row r="32" spans="1:28" ht="24.95" customHeight="1">
      <c r="A32" s="380">
        <f>Seznam!B110</f>
        <v>5</v>
      </c>
      <c r="B32" s="381" t="str">
        <f>Seznam!C110</f>
        <v>Houdová Linda</v>
      </c>
      <c r="C32" s="381">
        <f>Seznam!D110</f>
        <v>2004</v>
      </c>
      <c r="D32" s="381" t="str">
        <f>Seznam!E110</f>
        <v>RG Proactive Milevsko</v>
      </c>
      <c r="E32" s="381" t="str">
        <f>Seznam!F110</f>
        <v>CZE</v>
      </c>
      <c r="F32" s="198" t="s">
        <v>1609</v>
      </c>
      <c r="G32" s="206">
        <v>1.2</v>
      </c>
      <c r="H32" s="207">
        <v>1.1000000000000001</v>
      </c>
      <c r="I32" s="208">
        <f t="shared" si="11"/>
        <v>2.2999999999999998</v>
      </c>
      <c r="J32" s="222">
        <v>1.7</v>
      </c>
      <c r="K32" s="223">
        <v>3.3</v>
      </c>
      <c r="L32" s="224">
        <v>2.1</v>
      </c>
      <c r="M32" s="225">
        <v>2.8</v>
      </c>
      <c r="N32" s="225">
        <v>2.2000000000000002</v>
      </c>
      <c r="O32" s="226">
        <f t="shared" si="12"/>
        <v>2.5</v>
      </c>
      <c r="P32" s="230">
        <f t="shared" si="13"/>
        <v>5.8000000000000007</v>
      </c>
      <c r="Q32" s="224"/>
      <c r="R32" s="210">
        <f t="shared" si="14"/>
        <v>8.1000000000000014</v>
      </c>
      <c r="S32" s="20">
        <f t="shared" si="15"/>
        <v>16.700000000000003</v>
      </c>
      <c r="T32" s="17">
        <f t="shared" si="16"/>
        <v>10</v>
      </c>
      <c r="U32" s="21">
        <f t="shared" si="17"/>
        <v>6</v>
      </c>
      <c r="W32" s="30" t="str">
        <f t="shared" si="18"/>
        <v>švih</v>
      </c>
      <c r="X32" s="26">
        <f t="shared" si="19"/>
        <v>2.2999999999999998</v>
      </c>
      <c r="Y32" s="26">
        <f t="shared" si="20"/>
        <v>5.8000000000000007</v>
      </c>
      <c r="Z32" s="26">
        <f t="shared" si="21"/>
        <v>0</v>
      </c>
      <c r="AA32" s="26">
        <f t="shared" si="22"/>
        <v>8.1000000000000014</v>
      </c>
      <c r="AB32" s="26">
        <f t="shared" si="23"/>
        <v>16.700000000000003</v>
      </c>
    </row>
    <row r="33" spans="1:28" ht="24.95" customHeight="1">
      <c r="A33" s="380">
        <f>Seznam!B111</f>
        <v>7</v>
      </c>
      <c r="B33" s="381" t="str">
        <f>Seznam!C111</f>
        <v xml:space="preserve">Cibulková Aneta </v>
      </c>
      <c r="C33" s="381">
        <f>Seznam!D111</f>
        <v>2004</v>
      </c>
      <c r="D33" s="381" t="str">
        <f>Seznam!E111</f>
        <v>SK Trasko Vyškov</v>
      </c>
      <c r="E33" s="381" t="str">
        <f>Seznam!F111</f>
        <v>CZE</v>
      </c>
      <c r="F33" s="198" t="s">
        <v>1610</v>
      </c>
      <c r="G33" s="206">
        <v>1.5</v>
      </c>
      <c r="H33" s="207">
        <v>0.6</v>
      </c>
      <c r="I33" s="208">
        <f t="shared" si="11"/>
        <v>2.1</v>
      </c>
      <c r="J33" s="222">
        <v>1.9</v>
      </c>
      <c r="K33" s="223">
        <v>2.6</v>
      </c>
      <c r="L33" s="224">
        <v>2.5</v>
      </c>
      <c r="M33" s="225">
        <v>3</v>
      </c>
      <c r="N33" s="225">
        <v>1.4</v>
      </c>
      <c r="O33" s="226">
        <f t="shared" si="12"/>
        <v>2.5499999999999998</v>
      </c>
      <c r="P33" s="230">
        <f t="shared" si="13"/>
        <v>5.55</v>
      </c>
      <c r="Q33" s="224">
        <v>0.3</v>
      </c>
      <c r="R33" s="210">
        <f t="shared" si="14"/>
        <v>7.3500000000000005</v>
      </c>
      <c r="S33" s="20">
        <f t="shared" si="15"/>
        <v>12.3</v>
      </c>
      <c r="T33" s="17">
        <f t="shared" si="16"/>
        <v>13</v>
      </c>
      <c r="U33" s="21">
        <f t="shared" si="17"/>
        <v>15</v>
      </c>
      <c r="W33" s="30" t="str">
        <f t="shared" si="18"/>
        <v>obruč</v>
      </c>
      <c r="X33" s="26">
        <f t="shared" si="19"/>
        <v>2.1</v>
      </c>
      <c r="Y33" s="26">
        <f t="shared" si="20"/>
        <v>5.55</v>
      </c>
      <c r="Z33" s="26">
        <f t="shared" si="21"/>
        <v>0.3</v>
      </c>
      <c r="AA33" s="26">
        <f t="shared" si="22"/>
        <v>7.3500000000000005</v>
      </c>
      <c r="AB33" s="26">
        <f t="shared" si="23"/>
        <v>12.3</v>
      </c>
    </row>
    <row r="34" spans="1:28" ht="24.95" customHeight="1">
      <c r="A34" s="380">
        <f>Seznam!B112</f>
        <v>8</v>
      </c>
      <c r="B34" s="381" t="str">
        <f>Seznam!C112</f>
        <v>Dunová Daniela</v>
      </c>
      <c r="C34" s="381">
        <f>Seznam!D112</f>
        <v>2004</v>
      </c>
      <c r="D34" s="381" t="str">
        <f>Seznam!E112</f>
        <v>SK GymŠarm Plzeň</v>
      </c>
      <c r="E34" s="381" t="str">
        <f>Seznam!F112</f>
        <v>CZE</v>
      </c>
      <c r="F34" s="198" t="s">
        <v>1614</v>
      </c>
      <c r="G34" s="206">
        <v>1.1000000000000001</v>
      </c>
      <c r="H34" s="207">
        <v>0.3</v>
      </c>
      <c r="I34" s="208">
        <f t="shared" si="11"/>
        <v>1.4000000000000001</v>
      </c>
      <c r="J34" s="222">
        <v>2</v>
      </c>
      <c r="K34" s="223">
        <v>2.9</v>
      </c>
      <c r="L34" s="224">
        <v>2.2999999999999998</v>
      </c>
      <c r="M34" s="225">
        <v>3</v>
      </c>
      <c r="N34" s="225">
        <v>1.8</v>
      </c>
      <c r="O34" s="226">
        <f t="shared" si="12"/>
        <v>2.6</v>
      </c>
      <c r="P34" s="230">
        <f t="shared" si="13"/>
        <v>5.4</v>
      </c>
      <c r="Q34" s="224"/>
      <c r="R34" s="210">
        <f t="shared" si="14"/>
        <v>6.8000000000000007</v>
      </c>
      <c r="S34" s="20">
        <f t="shared" si="15"/>
        <v>14.450000000000001</v>
      </c>
      <c r="T34" s="17">
        <f t="shared" si="16"/>
        <v>15</v>
      </c>
      <c r="U34" s="21">
        <f t="shared" si="17"/>
        <v>10</v>
      </c>
      <c r="W34" s="30" t="str">
        <f t="shared" si="18"/>
        <v>stuha</v>
      </c>
      <c r="X34" s="26">
        <f t="shared" si="19"/>
        <v>1.4000000000000001</v>
      </c>
      <c r="Y34" s="26">
        <f t="shared" si="20"/>
        <v>5.4</v>
      </c>
      <c r="Z34" s="26">
        <f t="shared" si="21"/>
        <v>0</v>
      </c>
      <c r="AA34" s="26">
        <f t="shared" si="22"/>
        <v>6.8000000000000007</v>
      </c>
      <c r="AB34" s="26">
        <f t="shared" si="23"/>
        <v>14.450000000000001</v>
      </c>
    </row>
    <row r="35" spans="1:28" ht="24.95" customHeight="1">
      <c r="A35" s="380">
        <f>Seznam!B113</f>
        <v>9</v>
      </c>
      <c r="B35" s="381" t="str">
        <f>Seznam!C113</f>
        <v xml:space="preserve">Poláchová Adéla </v>
      </c>
      <c r="C35" s="381">
        <f>Seznam!D113</f>
        <v>2004</v>
      </c>
      <c r="D35" s="381" t="str">
        <f>Seznam!E113</f>
        <v>SC 80 Chomutov</v>
      </c>
      <c r="E35" s="381" t="str">
        <f>Seznam!F113</f>
        <v>CZE</v>
      </c>
      <c r="F35" s="198" t="s">
        <v>1610</v>
      </c>
      <c r="G35" s="206">
        <v>2.2000000000000002</v>
      </c>
      <c r="H35" s="207">
        <v>1.3</v>
      </c>
      <c r="I35" s="208">
        <f t="shared" si="11"/>
        <v>3.5</v>
      </c>
      <c r="J35" s="222">
        <v>1.6</v>
      </c>
      <c r="K35" s="223">
        <v>1.8</v>
      </c>
      <c r="L35" s="224">
        <v>2</v>
      </c>
      <c r="M35" s="225">
        <v>2.6</v>
      </c>
      <c r="N35" s="225">
        <v>1.6</v>
      </c>
      <c r="O35" s="226">
        <f t="shared" si="12"/>
        <v>1.9</v>
      </c>
      <c r="P35" s="230">
        <f t="shared" si="13"/>
        <v>6.5</v>
      </c>
      <c r="Q35" s="224"/>
      <c r="R35" s="210">
        <f t="shared" si="14"/>
        <v>10</v>
      </c>
      <c r="S35" s="20">
        <f t="shared" si="15"/>
        <v>18.600000000000001</v>
      </c>
      <c r="T35" s="17">
        <f t="shared" si="16"/>
        <v>4</v>
      </c>
      <c r="U35" s="21">
        <f t="shared" si="17"/>
        <v>4</v>
      </c>
      <c r="W35" s="30" t="str">
        <f t="shared" si="18"/>
        <v>obruč</v>
      </c>
      <c r="X35" s="26">
        <f t="shared" si="19"/>
        <v>3.5</v>
      </c>
      <c r="Y35" s="26">
        <f t="shared" si="20"/>
        <v>6.5</v>
      </c>
      <c r="Z35" s="26">
        <f t="shared" si="21"/>
        <v>0</v>
      </c>
      <c r="AA35" s="26">
        <f t="shared" si="22"/>
        <v>10</v>
      </c>
      <c r="AB35" s="26">
        <f t="shared" si="23"/>
        <v>18.600000000000001</v>
      </c>
    </row>
    <row r="36" spans="1:28" ht="24.95" customHeight="1">
      <c r="A36" s="380">
        <f>Seznam!B114</f>
        <v>11</v>
      </c>
      <c r="B36" s="381" t="str">
        <f>Seznam!C114</f>
        <v>Moravanská Veronika</v>
      </c>
      <c r="C36" s="381">
        <f>Seznam!D114</f>
        <v>2002</v>
      </c>
      <c r="D36" s="381" t="str">
        <f>Seznam!E114</f>
        <v>TJ Sokol Bedřichov</v>
      </c>
      <c r="E36" s="381" t="str">
        <f>Seznam!F114</f>
        <v>CZE</v>
      </c>
      <c r="F36" s="198" t="s">
        <v>1610</v>
      </c>
      <c r="G36" s="206">
        <v>2.2999999999999998</v>
      </c>
      <c r="H36" s="207">
        <v>1.9</v>
      </c>
      <c r="I36" s="208">
        <f t="shared" si="11"/>
        <v>4.1999999999999993</v>
      </c>
      <c r="J36" s="222">
        <v>1.4</v>
      </c>
      <c r="K36" s="223">
        <v>1.8</v>
      </c>
      <c r="L36" s="224">
        <v>2.1</v>
      </c>
      <c r="M36" s="225">
        <v>2.2999999999999998</v>
      </c>
      <c r="N36" s="225">
        <v>1.3</v>
      </c>
      <c r="O36" s="226">
        <f t="shared" si="12"/>
        <v>1.95</v>
      </c>
      <c r="P36" s="230">
        <f t="shared" si="13"/>
        <v>6.6499999999999995</v>
      </c>
      <c r="Q36" s="224"/>
      <c r="R36" s="210">
        <f t="shared" si="14"/>
        <v>10.849999999999998</v>
      </c>
      <c r="S36" s="20">
        <f t="shared" si="15"/>
        <v>18.7</v>
      </c>
      <c r="T36" s="17">
        <f t="shared" si="16"/>
        <v>1</v>
      </c>
      <c r="U36" s="21">
        <f t="shared" si="17"/>
        <v>3</v>
      </c>
      <c r="W36" s="30" t="str">
        <f t="shared" si="18"/>
        <v>obruč</v>
      </c>
      <c r="X36" s="26">
        <f t="shared" si="19"/>
        <v>4.1999999999999993</v>
      </c>
      <c r="Y36" s="26">
        <f t="shared" si="20"/>
        <v>6.6499999999999995</v>
      </c>
      <c r="Z36" s="26">
        <f t="shared" si="21"/>
        <v>0</v>
      </c>
      <c r="AA36" s="26">
        <f t="shared" si="22"/>
        <v>10.849999999999998</v>
      </c>
      <c r="AB36" s="26">
        <f t="shared" si="23"/>
        <v>18.7</v>
      </c>
    </row>
    <row r="37" spans="1:28" ht="24.95" customHeight="1">
      <c r="A37" s="380">
        <f>Seznam!B115</f>
        <v>13</v>
      </c>
      <c r="B37" s="381" t="str">
        <f>Seznam!C115</f>
        <v xml:space="preserve">Martyn Kamila </v>
      </c>
      <c r="C37" s="381">
        <f>Seznam!D115</f>
        <v>2003</v>
      </c>
      <c r="D37" s="381" t="str">
        <f>Seznam!E115</f>
        <v>SK Trasko Vyškov</v>
      </c>
      <c r="E37" s="381" t="str">
        <f>Seznam!F115</f>
        <v>CZE</v>
      </c>
      <c r="F37" s="198" t="s">
        <v>1610</v>
      </c>
      <c r="G37" s="206">
        <v>1.6</v>
      </c>
      <c r="H37" s="207">
        <v>0.6</v>
      </c>
      <c r="I37" s="208">
        <f t="shared" si="11"/>
        <v>2.2000000000000002</v>
      </c>
      <c r="J37" s="222">
        <v>1.8</v>
      </c>
      <c r="K37" s="223">
        <v>2.4</v>
      </c>
      <c r="L37" s="224">
        <v>2.2999999999999998</v>
      </c>
      <c r="M37" s="225">
        <v>3.1</v>
      </c>
      <c r="N37" s="225">
        <v>1.8</v>
      </c>
      <c r="O37" s="226">
        <f t="shared" si="12"/>
        <v>2.35</v>
      </c>
      <c r="P37" s="230">
        <f t="shared" si="13"/>
        <v>5.85</v>
      </c>
      <c r="Q37" s="224"/>
      <c r="R37" s="210">
        <f t="shared" si="14"/>
        <v>8.0500000000000007</v>
      </c>
      <c r="S37" s="20">
        <f t="shared" si="15"/>
        <v>15.100000000000001</v>
      </c>
      <c r="T37" s="17">
        <f t="shared" si="16"/>
        <v>11</v>
      </c>
      <c r="U37" s="21">
        <f t="shared" si="17"/>
        <v>9</v>
      </c>
      <c r="W37" s="30" t="str">
        <f t="shared" si="18"/>
        <v>obruč</v>
      </c>
      <c r="X37" s="26">
        <f t="shared" si="19"/>
        <v>2.2000000000000002</v>
      </c>
      <c r="Y37" s="26">
        <f t="shared" si="20"/>
        <v>5.85</v>
      </c>
      <c r="Z37" s="26">
        <f t="shared" si="21"/>
        <v>0</v>
      </c>
      <c r="AA37" s="26">
        <f t="shared" si="22"/>
        <v>8.0500000000000007</v>
      </c>
      <c r="AB37" s="26">
        <f t="shared" si="23"/>
        <v>15.100000000000001</v>
      </c>
    </row>
    <row r="38" spans="1:28" ht="24.95" customHeight="1">
      <c r="A38" s="380">
        <f>Seznam!B116</f>
        <v>14</v>
      </c>
      <c r="B38" s="381" t="str">
        <f>Seznam!C116</f>
        <v xml:space="preserve">Frank Sofia </v>
      </c>
      <c r="C38" s="381">
        <f>Seznam!D116</f>
        <v>2004</v>
      </c>
      <c r="D38" s="381" t="str">
        <f>Seznam!E116</f>
        <v>SVNA Hamburg</v>
      </c>
      <c r="E38" s="381" t="str">
        <f>Seznam!F116</f>
        <v>DEU</v>
      </c>
      <c r="F38" s="198" t="s">
        <v>1614</v>
      </c>
      <c r="G38" s="206">
        <v>1.2</v>
      </c>
      <c r="H38" s="207">
        <v>0.5</v>
      </c>
      <c r="I38" s="208">
        <f t="shared" si="11"/>
        <v>1.7</v>
      </c>
      <c r="J38" s="222">
        <v>2.1</v>
      </c>
      <c r="K38" s="223">
        <v>4.0999999999999996</v>
      </c>
      <c r="L38" s="224">
        <v>2.9</v>
      </c>
      <c r="M38" s="225">
        <v>3.8</v>
      </c>
      <c r="N38" s="225">
        <v>3.4</v>
      </c>
      <c r="O38" s="226">
        <f t="shared" si="12"/>
        <v>3.6</v>
      </c>
      <c r="P38" s="230">
        <f t="shared" si="13"/>
        <v>4.3000000000000007</v>
      </c>
      <c r="Q38" s="224"/>
      <c r="R38" s="210">
        <f t="shared" si="14"/>
        <v>6.0000000000000009</v>
      </c>
      <c r="S38" s="20">
        <f t="shared" si="15"/>
        <v>12.55</v>
      </c>
      <c r="T38" s="17">
        <f t="shared" si="16"/>
        <v>17</v>
      </c>
      <c r="U38" s="21">
        <f t="shared" si="17"/>
        <v>14</v>
      </c>
      <c r="W38" s="30" t="str">
        <f t="shared" si="18"/>
        <v>stuha</v>
      </c>
      <c r="X38" s="26">
        <f t="shared" si="19"/>
        <v>1.7</v>
      </c>
      <c r="Y38" s="26">
        <f t="shared" si="20"/>
        <v>4.3000000000000007</v>
      </c>
      <c r="Z38" s="26">
        <f t="shared" si="21"/>
        <v>0</v>
      </c>
      <c r="AA38" s="26">
        <f t="shared" si="22"/>
        <v>6.0000000000000009</v>
      </c>
      <c r="AB38" s="26">
        <f t="shared" si="23"/>
        <v>12.55</v>
      </c>
    </row>
    <row r="39" spans="1:28" ht="24.95" customHeight="1">
      <c r="A39" s="380">
        <f>Seznam!B117</f>
        <v>15</v>
      </c>
      <c r="B39" s="381" t="str">
        <f>Seznam!C117</f>
        <v>Mokrá Simona</v>
      </c>
      <c r="C39" s="381">
        <f>Seznam!D117</f>
        <v>2004</v>
      </c>
      <c r="D39" s="381" t="str">
        <f>Seznam!E117</f>
        <v>TJ Sokol Bedřichov</v>
      </c>
      <c r="E39" s="381" t="str">
        <f>Seznam!F117</f>
        <v>CZE</v>
      </c>
      <c r="F39" s="198" t="s">
        <v>1610</v>
      </c>
      <c r="G39" s="206">
        <v>2.4</v>
      </c>
      <c r="H39" s="207">
        <v>1.1000000000000001</v>
      </c>
      <c r="I39" s="208">
        <f t="shared" si="11"/>
        <v>3.5</v>
      </c>
      <c r="J39" s="222">
        <v>1.3</v>
      </c>
      <c r="K39" s="223">
        <v>1.9</v>
      </c>
      <c r="L39" s="224">
        <v>2</v>
      </c>
      <c r="M39" s="225">
        <v>2.6</v>
      </c>
      <c r="N39" s="225">
        <v>1.6</v>
      </c>
      <c r="O39" s="226">
        <f t="shared" si="12"/>
        <v>1.95</v>
      </c>
      <c r="P39" s="230">
        <f t="shared" si="13"/>
        <v>6.7499999999999991</v>
      </c>
      <c r="Q39" s="224"/>
      <c r="R39" s="210">
        <f t="shared" si="14"/>
        <v>10.25</v>
      </c>
      <c r="S39" s="20">
        <f t="shared" si="15"/>
        <v>17.95</v>
      </c>
      <c r="T39" s="17">
        <f t="shared" si="16"/>
        <v>3</v>
      </c>
      <c r="U39" s="21">
        <f t="shared" si="17"/>
        <v>5</v>
      </c>
      <c r="W39" s="30" t="str">
        <f t="shared" si="18"/>
        <v>obruč</v>
      </c>
      <c r="X39" s="26">
        <f t="shared" si="19"/>
        <v>3.5</v>
      </c>
      <c r="Y39" s="26">
        <f t="shared" si="20"/>
        <v>6.7499999999999991</v>
      </c>
      <c r="Z39" s="26">
        <f t="shared" si="21"/>
        <v>0</v>
      </c>
      <c r="AA39" s="26">
        <f t="shared" si="22"/>
        <v>10.25</v>
      </c>
      <c r="AB39" s="26">
        <f t="shared" si="23"/>
        <v>17.95</v>
      </c>
    </row>
    <row r="40" spans="1:28" ht="24.95" customHeight="1">
      <c r="A40" s="380">
        <f>Seznam!B118</f>
        <v>17</v>
      </c>
      <c r="B40" s="381" t="str">
        <f>Seznam!C118</f>
        <v>Rambousková Linda</v>
      </c>
      <c r="C40" s="381">
        <f>Seznam!D118</f>
        <v>2002</v>
      </c>
      <c r="D40" s="381" t="str">
        <f>Seznam!E118</f>
        <v>GSK Tábor</v>
      </c>
      <c r="E40" s="381" t="str">
        <f>Seznam!F118</f>
        <v>CZE</v>
      </c>
      <c r="F40" s="198" t="s">
        <v>1614</v>
      </c>
      <c r="G40" s="206">
        <v>0.3</v>
      </c>
      <c r="H40" s="207">
        <v>0.6</v>
      </c>
      <c r="I40" s="208">
        <f t="shared" si="11"/>
        <v>0.89999999999999991</v>
      </c>
      <c r="J40" s="222">
        <v>2</v>
      </c>
      <c r="K40" s="223">
        <v>4.0999999999999996</v>
      </c>
      <c r="L40" s="224">
        <v>2.5</v>
      </c>
      <c r="M40" s="225">
        <v>2.2999999999999998</v>
      </c>
      <c r="N40" s="225">
        <v>2.4</v>
      </c>
      <c r="O40" s="226">
        <f t="shared" si="12"/>
        <v>2.4500000000000002</v>
      </c>
      <c r="P40" s="230">
        <f t="shared" si="13"/>
        <v>5.55</v>
      </c>
      <c r="Q40" s="224"/>
      <c r="R40" s="210">
        <f t="shared" si="14"/>
        <v>6.4499999999999993</v>
      </c>
      <c r="S40" s="20">
        <f t="shared" si="15"/>
        <v>12.049999999999999</v>
      </c>
      <c r="T40" s="17">
        <f t="shared" si="16"/>
        <v>16</v>
      </c>
      <c r="U40" s="21">
        <f t="shared" si="17"/>
        <v>16</v>
      </c>
      <c r="W40" s="30" t="str">
        <f t="shared" si="18"/>
        <v>stuha</v>
      </c>
      <c r="X40" s="26">
        <f t="shared" si="19"/>
        <v>0.89999999999999991</v>
      </c>
      <c r="Y40" s="26">
        <f t="shared" si="20"/>
        <v>5.55</v>
      </c>
      <c r="Z40" s="26">
        <f t="shared" si="21"/>
        <v>0</v>
      </c>
      <c r="AA40" s="26">
        <f t="shared" si="22"/>
        <v>6.4499999999999993</v>
      </c>
      <c r="AB40" s="26">
        <f t="shared" si="23"/>
        <v>12.049999999999999</v>
      </c>
    </row>
    <row r="41" spans="1:28" ht="24.95" customHeight="1">
      <c r="A41" s="380">
        <f>Seznam!B119</f>
        <v>19</v>
      </c>
      <c r="B41" s="381" t="str">
        <f>Seznam!C119</f>
        <v>Kaiserer Elisabeth</v>
      </c>
      <c r="C41" s="381">
        <f>Seznam!D119</f>
        <v>2003</v>
      </c>
      <c r="D41" s="381" t="str">
        <f>Seznam!E119</f>
        <v>Sportunion Raruris</v>
      </c>
      <c r="E41" s="381" t="str">
        <f>Seznam!F119</f>
        <v>AUT</v>
      </c>
      <c r="F41" s="198" t="s">
        <v>1610</v>
      </c>
      <c r="G41" s="206">
        <v>1.1000000000000001</v>
      </c>
      <c r="H41" s="207">
        <v>0.9</v>
      </c>
      <c r="I41" s="208">
        <f t="shared" si="11"/>
        <v>2</v>
      </c>
      <c r="J41" s="222">
        <v>2</v>
      </c>
      <c r="K41" s="223">
        <v>2.2999999999999998</v>
      </c>
      <c r="L41" s="224">
        <v>2</v>
      </c>
      <c r="M41" s="225">
        <v>2.4</v>
      </c>
      <c r="N41" s="225">
        <v>2.1</v>
      </c>
      <c r="O41" s="226">
        <f t="shared" si="12"/>
        <v>2.2000000000000002</v>
      </c>
      <c r="P41" s="230">
        <f t="shared" si="13"/>
        <v>5.8</v>
      </c>
      <c r="Q41" s="224"/>
      <c r="R41" s="210">
        <f t="shared" si="14"/>
        <v>7.8</v>
      </c>
      <c r="S41" s="20">
        <f t="shared" si="15"/>
        <v>13.8</v>
      </c>
      <c r="T41" s="17">
        <f t="shared" si="16"/>
        <v>12</v>
      </c>
      <c r="U41" s="21">
        <f t="shared" si="17"/>
        <v>13</v>
      </c>
      <c r="W41" s="30" t="str">
        <f t="shared" si="18"/>
        <v>obruč</v>
      </c>
      <c r="X41" s="26">
        <f t="shared" si="19"/>
        <v>2</v>
      </c>
      <c r="Y41" s="26">
        <f t="shared" si="20"/>
        <v>5.8</v>
      </c>
      <c r="Z41" s="26">
        <f t="shared" si="21"/>
        <v>0</v>
      </c>
      <c r="AA41" s="26">
        <f t="shared" si="22"/>
        <v>7.8</v>
      </c>
      <c r="AB41" s="26">
        <f t="shared" si="23"/>
        <v>13.8</v>
      </c>
    </row>
    <row r="42" spans="1:28" ht="24.95" customHeight="1">
      <c r="A42" s="380">
        <f>Seznam!B120</f>
        <v>21</v>
      </c>
      <c r="B42" s="381" t="str">
        <f>Seznam!C120</f>
        <v>Hynková Zuzana</v>
      </c>
      <c r="C42" s="381">
        <f>Seznam!D120</f>
        <v>2004</v>
      </c>
      <c r="D42" s="381" t="str">
        <f>Seznam!E120</f>
        <v>SK Triumf Praha</v>
      </c>
      <c r="E42" s="381" t="str">
        <f>Seznam!F120</f>
        <v>CZE</v>
      </c>
      <c r="F42" s="198" t="s">
        <v>1610</v>
      </c>
      <c r="G42" s="206">
        <v>1</v>
      </c>
      <c r="H42" s="207">
        <v>1.6</v>
      </c>
      <c r="I42" s="208">
        <f t="shared" si="11"/>
        <v>2.6</v>
      </c>
      <c r="J42" s="222">
        <v>1.9</v>
      </c>
      <c r="K42" s="223">
        <v>2</v>
      </c>
      <c r="L42" s="224">
        <v>2.1</v>
      </c>
      <c r="M42" s="225">
        <v>2.8</v>
      </c>
      <c r="N42" s="225">
        <v>1.8</v>
      </c>
      <c r="O42" s="226">
        <f t="shared" si="12"/>
        <v>2.0499999999999998</v>
      </c>
      <c r="P42" s="230">
        <f t="shared" si="13"/>
        <v>6.05</v>
      </c>
      <c r="Q42" s="224"/>
      <c r="R42" s="210">
        <f t="shared" si="14"/>
        <v>8.65</v>
      </c>
      <c r="S42" s="20">
        <f t="shared" si="15"/>
        <v>13.900000000000002</v>
      </c>
      <c r="T42" s="17">
        <f t="shared" si="16"/>
        <v>6</v>
      </c>
      <c r="U42" s="21">
        <f t="shared" si="17"/>
        <v>12</v>
      </c>
      <c r="W42" s="30" t="str">
        <f t="shared" si="18"/>
        <v>obruč</v>
      </c>
      <c r="X42" s="26">
        <f t="shared" si="19"/>
        <v>2.6</v>
      </c>
      <c r="Y42" s="26">
        <f t="shared" si="20"/>
        <v>6.05</v>
      </c>
      <c r="Z42" s="26">
        <f t="shared" si="21"/>
        <v>0</v>
      </c>
      <c r="AA42" s="26">
        <f t="shared" si="22"/>
        <v>8.65</v>
      </c>
      <c r="AB42" s="26">
        <f t="shared" si="23"/>
        <v>13.900000000000002</v>
      </c>
    </row>
    <row r="43" spans="1:28" ht="24.95" customHeight="1">
      <c r="A43" s="380">
        <f>Seznam!B121</f>
        <v>22</v>
      </c>
      <c r="B43" s="381" t="str">
        <f>Seznam!C121</f>
        <v>Daum Magdalena</v>
      </c>
      <c r="C43" s="381">
        <f>Seznam!D121</f>
        <v>2004</v>
      </c>
      <c r="D43" s="381" t="str">
        <f>Seznam!E121</f>
        <v>Sportunion Rauris</v>
      </c>
      <c r="E43" s="381" t="str">
        <f>Seznam!F121</f>
        <v>AUT</v>
      </c>
      <c r="F43" s="198" t="s">
        <v>1610</v>
      </c>
      <c r="G43" s="206">
        <v>1.1000000000000001</v>
      </c>
      <c r="H43" s="207">
        <v>1.2</v>
      </c>
      <c r="I43" s="208">
        <f t="shared" si="11"/>
        <v>2.2999999999999998</v>
      </c>
      <c r="J43" s="222">
        <v>1.8</v>
      </c>
      <c r="K43" s="223">
        <v>2.2999999999999998</v>
      </c>
      <c r="L43" s="224">
        <v>1.9</v>
      </c>
      <c r="M43" s="225">
        <v>2.2999999999999998</v>
      </c>
      <c r="N43" s="225">
        <v>2.1</v>
      </c>
      <c r="O43" s="226">
        <f t="shared" si="12"/>
        <v>2.2000000000000002</v>
      </c>
      <c r="P43" s="230">
        <f t="shared" si="13"/>
        <v>5.9999999999999991</v>
      </c>
      <c r="Q43" s="224"/>
      <c r="R43" s="210">
        <f t="shared" si="14"/>
        <v>8.2999999999999989</v>
      </c>
      <c r="S43" s="20">
        <f t="shared" si="15"/>
        <v>16.100000000000001</v>
      </c>
      <c r="T43" s="17">
        <f t="shared" si="16"/>
        <v>9</v>
      </c>
      <c r="U43" s="21">
        <f t="shared" si="17"/>
        <v>7</v>
      </c>
      <c r="W43" s="30" t="str">
        <f t="shared" si="18"/>
        <v>obruč</v>
      </c>
      <c r="X43" s="26">
        <f t="shared" si="19"/>
        <v>2.2999999999999998</v>
      </c>
      <c r="Y43" s="26">
        <f t="shared" si="20"/>
        <v>5.9999999999999991</v>
      </c>
      <c r="Z43" s="26">
        <f t="shared" si="21"/>
        <v>0</v>
      </c>
      <c r="AA43" s="26">
        <f t="shared" si="22"/>
        <v>8.2999999999999989</v>
      </c>
      <c r="AB43" s="26">
        <f t="shared" si="23"/>
        <v>16.100000000000001</v>
      </c>
    </row>
    <row r="44" spans="1:28" ht="24.95" customHeight="1">
      <c r="A44" s="380">
        <f>Seznam!B122</f>
        <v>23</v>
      </c>
      <c r="B44" s="381" t="str">
        <f>Seznam!C122</f>
        <v>Kutišová Tereza</v>
      </c>
      <c r="C44" s="381">
        <f>Seznam!D122</f>
        <v>2003</v>
      </c>
      <c r="D44" s="381" t="str">
        <f>Seznam!E122</f>
        <v>RG Proactive Milevsko</v>
      </c>
      <c r="E44" s="381" t="str">
        <f>Seznam!F122</f>
        <v>CZE</v>
      </c>
      <c r="F44" s="198" t="s">
        <v>1610</v>
      </c>
      <c r="G44" s="206">
        <v>2.2999999999999998</v>
      </c>
      <c r="H44" s="207">
        <v>1.4</v>
      </c>
      <c r="I44" s="208">
        <f t="shared" si="11"/>
        <v>3.6999999999999997</v>
      </c>
      <c r="J44" s="222">
        <v>1.8</v>
      </c>
      <c r="K44" s="223">
        <v>2.2000000000000002</v>
      </c>
      <c r="L44" s="224">
        <v>1.7</v>
      </c>
      <c r="M44" s="225">
        <v>1.5</v>
      </c>
      <c r="N44" s="225">
        <v>1.2</v>
      </c>
      <c r="O44" s="226">
        <f t="shared" si="12"/>
        <v>1.6</v>
      </c>
      <c r="P44" s="230">
        <f t="shared" si="13"/>
        <v>6.6</v>
      </c>
      <c r="Q44" s="224"/>
      <c r="R44" s="210">
        <f t="shared" si="14"/>
        <v>10.299999999999999</v>
      </c>
      <c r="S44" s="20">
        <f t="shared" si="15"/>
        <v>19.549999999999997</v>
      </c>
      <c r="T44" s="17">
        <f t="shared" si="16"/>
        <v>2</v>
      </c>
      <c r="U44" s="21">
        <f t="shared" si="17"/>
        <v>2</v>
      </c>
      <c r="W44" s="30" t="str">
        <f t="shared" si="18"/>
        <v>obruč</v>
      </c>
      <c r="X44" s="26">
        <f t="shared" si="19"/>
        <v>3.6999999999999997</v>
      </c>
      <c r="Y44" s="26">
        <f t="shared" si="20"/>
        <v>6.6</v>
      </c>
      <c r="Z44" s="26">
        <f t="shared" si="21"/>
        <v>0</v>
      </c>
      <c r="AA44" s="26">
        <f t="shared" si="22"/>
        <v>10.299999999999999</v>
      </c>
      <c r="AB44" s="26">
        <f t="shared" si="23"/>
        <v>19.549999999999997</v>
      </c>
    </row>
    <row r="45" spans="1:28" ht="24.95" customHeight="1">
      <c r="A45" s="380">
        <f>Seznam!B123</f>
        <v>25</v>
      </c>
      <c r="B45" s="381" t="str">
        <f>Seznam!C123</f>
        <v xml:space="preserve">Šiková Eva </v>
      </c>
      <c r="C45" s="381">
        <f>Seznam!D123</f>
        <v>2004</v>
      </c>
      <c r="D45" s="381" t="str">
        <f>Seznam!E123</f>
        <v>GSK Tábor</v>
      </c>
      <c r="E45" s="381" t="str">
        <f>Seznam!F123</f>
        <v>CZE</v>
      </c>
      <c r="F45" s="198" t="s">
        <v>1614</v>
      </c>
      <c r="G45" s="206">
        <v>0.6</v>
      </c>
      <c r="H45" s="207">
        <v>0.5</v>
      </c>
      <c r="I45" s="208">
        <f t="shared" si="11"/>
        <v>1.1000000000000001</v>
      </c>
      <c r="J45" s="222">
        <v>1.8</v>
      </c>
      <c r="K45" s="223">
        <v>4</v>
      </c>
      <c r="L45" s="224">
        <v>2.1</v>
      </c>
      <c r="M45" s="225">
        <v>2.6</v>
      </c>
      <c r="N45" s="225">
        <v>2</v>
      </c>
      <c r="O45" s="226">
        <f t="shared" si="12"/>
        <v>2.35</v>
      </c>
      <c r="P45" s="230">
        <f t="shared" si="13"/>
        <v>5.85</v>
      </c>
      <c r="Q45" s="224"/>
      <c r="R45" s="210">
        <f t="shared" si="14"/>
        <v>6.9499999999999993</v>
      </c>
      <c r="S45" s="20">
        <f t="shared" si="15"/>
        <v>11.75</v>
      </c>
      <c r="T45" s="17">
        <f t="shared" si="16"/>
        <v>14</v>
      </c>
      <c r="U45" s="21">
        <f t="shared" si="17"/>
        <v>17</v>
      </c>
      <c r="W45" s="30" t="str">
        <f t="shared" si="18"/>
        <v>stuha</v>
      </c>
      <c r="X45" s="26">
        <f t="shared" si="19"/>
        <v>1.1000000000000001</v>
      </c>
      <c r="Y45" s="26">
        <f t="shared" si="20"/>
        <v>5.85</v>
      </c>
      <c r="Z45" s="26">
        <f t="shared" si="21"/>
        <v>0</v>
      </c>
      <c r="AA45" s="26">
        <f t="shared" si="22"/>
        <v>6.9499999999999993</v>
      </c>
      <c r="AB45" s="26">
        <f t="shared" si="23"/>
        <v>11.75</v>
      </c>
    </row>
  </sheetData>
  <mergeCells count="16">
    <mergeCell ref="T27:T28"/>
    <mergeCell ref="U27:U28"/>
    <mergeCell ref="A27:A28"/>
    <mergeCell ref="B27:B28"/>
    <mergeCell ref="C27:C28"/>
    <mergeCell ref="D27:D28"/>
    <mergeCell ref="E27:E28"/>
    <mergeCell ref="F27:F28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29:H45 J29:N45 G9:H25 J9:N25">
    <cfRule type="cellIs" dxfId="7" priority="1" stopIfTrue="1" operator="equal">
      <formula>0</formula>
    </cfRule>
  </conditionalFormatting>
  <conditionalFormatting sqref="I29:I45 I9:I25">
    <cfRule type="cellIs" dxfId="6" priority="2" stopIfTrue="1" operator="equal">
      <formula>0</formula>
    </cfRule>
    <cfRule type="cellIs" dxfId="5" priority="3" stopIfTrue="1" operator="greaterThan">
      <formula>-100</formula>
    </cfRule>
  </conditionalFormatting>
  <conditionalFormatting sqref="O29:O45 O9:O25">
    <cfRule type="cellIs" dxfId="4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31"/>
  <sheetViews>
    <sheetView topLeftCell="G20" zoomScale="90" zoomScaleNormal="90" workbookViewId="0">
      <selection activeCell="W22" sqref="W22:W30"/>
    </sheetView>
  </sheetViews>
  <sheetFormatPr defaultRowHeight="12.75"/>
  <cols>
    <col min="1" max="1" width="12.5703125" customWidth="1"/>
    <col min="2" max="2" width="27" customWidth="1"/>
    <col min="4" max="4" width="28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N1" s="209" t="s">
        <v>1054</v>
      </c>
      <c r="O1" s="162" t="s">
        <v>11</v>
      </c>
      <c r="P1" s="1"/>
      <c r="Q1" s="247" t="s">
        <v>1271</v>
      </c>
      <c r="R1" s="248"/>
      <c r="S1" s="248"/>
    </row>
    <row r="2" spans="1:27" ht="23.25">
      <c r="A2" s="6"/>
      <c r="B2" s="1"/>
      <c r="C2" s="4"/>
      <c r="D2" s="8"/>
      <c r="E2" s="8"/>
      <c r="F2" s="4"/>
      <c r="G2" s="10"/>
      <c r="H2" s="10"/>
      <c r="M2" s="13"/>
      <c r="N2" s="13"/>
      <c r="O2" s="197">
        <v>4</v>
      </c>
      <c r="P2" s="1"/>
      <c r="Q2" s="247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G4" s="7"/>
      <c r="H4" s="7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">
        <v>1574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">
        <v>1591</v>
      </c>
      <c r="B6" s="1"/>
      <c r="C6" s="4"/>
      <c r="D6" s="8"/>
      <c r="E6" s="8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">
        <v>1575</v>
      </c>
    </row>
    <row r="7" spans="1:27" ht="15.75">
      <c r="A7" s="481" t="s">
        <v>0</v>
      </c>
      <c r="B7" s="483" t="s">
        <v>1</v>
      </c>
      <c r="C7" s="485" t="s">
        <v>2</v>
      </c>
      <c r="D7" s="483" t="s">
        <v>3</v>
      </c>
      <c r="E7" s="487" t="s">
        <v>4</v>
      </c>
      <c r="F7" s="487" t="s">
        <v>191</v>
      </c>
      <c r="G7" s="231" t="s">
        <v>1600</v>
      </c>
      <c r="H7" s="232"/>
      <c r="I7" s="16"/>
      <c r="J7" s="16"/>
      <c r="K7" s="16"/>
      <c r="L7" s="16"/>
      <c r="M7" s="16"/>
      <c r="N7" s="16"/>
      <c r="O7" s="16"/>
      <c r="P7" s="16"/>
      <c r="Q7" s="16"/>
      <c r="R7" s="16"/>
      <c r="S7" s="233"/>
      <c r="T7" s="479" t="s">
        <v>12</v>
      </c>
      <c r="U7" s="475"/>
    </row>
    <row r="8" spans="1:27" ht="16.5" thickBot="1">
      <c r="A8" s="482">
        <v>0</v>
      </c>
      <c r="B8" s="484">
        <v>0</v>
      </c>
      <c r="C8" s="486">
        <v>0</v>
      </c>
      <c r="D8" s="484">
        <v>0</v>
      </c>
      <c r="E8" s="488">
        <v>0</v>
      </c>
      <c r="F8" s="488">
        <v>0</v>
      </c>
      <c r="G8" s="229" t="s">
        <v>1257</v>
      </c>
      <c r="H8" s="227" t="s">
        <v>1262</v>
      </c>
      <c r="I8" s="228" t="s">
        <v>8</v>
      </c>
      <c r="J8" s="376" t="s">
        <v>1258</v>
      </c>
      <c r="K8" s="376" t="s">
        <v>9</v>
      </c>
      <c r="L8" s="376" t="s">
        <v>10</v>
      </c>
      <c r="M8" s="376" t="s">
        <v>1259</v>
      </c>
      <c r="N8" s="376" t="s">
        <v>1260</v>
      </c>
      <c r="O8" s="228" t="s">
        <v>1261</v>
      </c>
      <c r="P8" s="376" t="s">
        <v>11</v>
      </c>
      <c r="Q8" s="234" t="s">
        <v>5</v>
      </c>
      <c r="R8" s="228" t="s">
        <v>6</v>
      </c>
      <c r="S8" s="235" t="s">
        <v>13</v>
      </c>
      <c r="T8" s="480"/>
      <c r="U8" s="476"/>
      <c r="W8" s="29" t="s">
        <v>192</v>
      </c>
      <c r="X8" s="29" t="s">
        <v>8</v>
      </c>
      <c r="Y8" s="29" t="s">
        <v>11</v>
      </c>
      <c r="Z8" s="29" t="s">
        <v>193</v>
      </c>
      <c r="AA8" s="29" t="s">
        <v>13</v>
      </c>
    </row>
    <row r="9" spans="1:27" ht="25.5" customHeight="1">
      <c r="A9" s="380">
        <f>'S 10'!A6</f>
        <v>1</v>
      </c>
      <c r="B9" s="381" t="str">
        <f>'S 10'!B6</f>
        <v>Šanderová Veronika</v>
      </c>
      <c r="C9" s="381">
        <f>'S 10'!C6</f>
        <v>1995</v>
      </c>
      <c r="D9" s="381" t="str">
        <f>'S 10'!D6</f>
        <v>TJ Slavoj Plzeň</v>
      </c>
      <c r="E9" s="381" t="str">
        <f>'S 10'!E6</f>
        <v>CZE</v>
      </c>
      <c r="F9" s="9" t="str">
        <f t="shared" ref="F9:F12" si="0">IF($G$7="sestava bez náčiní","bez"," ")</f>
        <v xml:space="preserve"> </v>
      </c>
      <c r="G9" s="206">
        <v>2.1</v>
      </c>
      <c r="H9" s="207">
        <v>1.8</v>
      </c>
      <c r="I9" s="208">
        <f t="shared" ref="I9:I18" si="1">G9+H9</f>
        <v>3.9000000000000004</v>
      </c>
      <c r="J9" s="222">
        <v>1.9</v>
      </c>
      <c r="K9" s="223">
        <v>1.8</v>
      </c>
      <c r="L9" s="224">
        <v>2.1</v>
      </c>
      <c r="M9" s="225">
        <v>3.8</v>
      </c>
      <c r="N9" s="225">
        <v>1.2</v>
      </c>
      <c r="O9" s="226">
        <f t="shared" ref="O9:O18" si="2">IF($O$2=2,TRUNC(SUM(K9:L9)/2*1000)/1000,IF($O$2=3,TRUNC(SUM(K9:M9)/3*1000)/1000,IF($O$2=4,TRUNC(MEDIAN(K9:N9)*1000)/1000,"???")))</f>
        <v>1.95</v>
      </c>
      <c r="P9" s="230">
        <f t="shared" ref="P9:P18" si="3">IF(AND(J9=0,O9=0),0,IF(($Q$2-J9-O9)&lt;0,0,$Q$2-J9-O9))</f>
        <v>6.1499999999999995</v>
      </c>
      <c r="Q9" s="224"/>
      <c r="R9" s="210">
        <f t="shared" ref="R9:R18" si="4">I9+P9-Q9</f>
        <v>10.050000000000001</v>
      </c>
      <c r="S9" s="20" t="s">
        <v>200</v>
      </c>
      <c r="T9" s="17" t="e">
        <f t="shared" ref="T9:T18" si="5">RANK(R9,$R$9:$R$18)</f>
        <v>#NUM!</v>
      </c>
      <c r="U9" s="245" t="s">
        <v>200</v>
      </c>
      <c r="W9" s="30" t="str">
        <f t="shared" ref="W9:W12" si="6">F9</f>
        <v xml:space="preserve"> </v>
      </c>
      <c r="X9" s="26">
        <f t="shared" ref="X9:X18" si="7">I9</f>
        <v>3.9000000000000004</v>
      </c>
      <c r="Y9" s="26">
        <f t="shared" ref="Y9:AA18" si="8">P9</f>
        <v>6.1499999999999995</v>
      </c>
      <c r="Z9" s="26">
        <f t="shared" si="8"/>
        <v>0</v>
      </c>
      <c r="AA9" s="26">
        <f t="shared" si="8"/>
        <v>10.050000000000001</v>
      </c>
    </row>
    <row r="10" spans="1:27" ht="25.5" customHeight="1">
      <c r="A10" s="380">
        <f>'S 10'!A7</f>
        <v>2</v>
      </c>
      <c r="B10" s="381" t="str">
        <f>'S 10'!B7</f>
        <v>Bernatová Kristina</v>
      </c>
      <c r="C10" s="381">
        <f>'S 10'!C7</f>
        <v>1998</v>
      </c>
      <c r="D10" s="381" t="str">
        <f>'S 10'!D7</f>
        <v>TOPGYM Karlovy Vary</v>
      </c>
      <c r="E10" s="381" t="str">
        <f>'S 10'!E7</f>
        <v>CZE</v>
      </c>
      <c r="F10" s="9" t="str">
        <f t="shared" si="0"/>
        <v xml:space="preserve"> </v>
      </c>
      <c r="G10" s="206">
        <v>1.2</v>
      </c>
      <c r="H10" s="207">
        <v>1.5</v>
      </c>
      <c r="I10" s="208">
        <f t="shared" si="1"/>
        <v>2.7</v>
      </c>
      <c r="J10" s="222">
        <v>2.1</v>
      </c>
      <c r="K10" s="223">
        <v>2.6</v>
      </c>
      <c r="L10" s="224">
        <v>2.4</v>
      </c>
      <c r="M10" s="225">
        <v>3.6</v>
      </c>
      <c r="N10" s="225">
        <v>2.4</v>
      </c>
      <c r="O10" s="226">
        <f t="shared" si="2"/>
        <v>2.5</v>
      </c>
      <c r="P10" s="230">
        <f t="shared" si="3"/>
        <v>5.4</v>
      </c>
      <c r="Q10" s="224"/>
      <c r="R10" s="210">
        <f t="shared" si="4"/>
        <v>8.1000000000000014</v>
      </c>
      <c r="S10" s="20" t="s">
        <v>200</v>
      </c>
      <c r="T10" s="17" t="e">
        <f t="shared" si="5"/>
        <v>#NUM!</v>
      </c>
      <c r="U10" s="245" t="s">
        <v>200</v>
      </c>
      <c r="W10" s="30" t="str">
        <f t="shared" si="6"/>
        <v xml:space="preserve"> </v>
      </c>
      <c r="X10" s="26">
        <f t="shared" si="7"/>
        <v>2.7</v>
      </c>
      <c r="Y10" s="26">
        <f t="shared" si="8"/>
        <v>5.4</v>
      </c>
      <c r="Z10" s="26">
        <f t="shared" si="8"/>
        <v>0</v>
      </c>
      <c r="AA10" s="26">
        <f t="shared" si="8"/>
        <v>8.1000000000000014</v>
      </c>
    </row>
    <row r="11" spans="1:27" ht="25.5" customHeight="1">
      <c r="A11" s="382">
        <f>'S 10'!A8</f>
        <v>3</v>
      </c>
      <c r="B11" s="383" t="str">
        <f>'S 10'!B8</f>
        <v xml:space="preserve">Janzen Marie </v>
      </c>
      <c r="C11" s="383">
        <f>'S 10'!C8</f>
        <v>2000</v>
      </c>
      <c r="D11" s="383" t="str">
        <f>'S 10'!D8</f>
        <v>SVNA Hamburg</v>
      </c>
      <c r="E11" s="383" t="str">
        <f>'S 10'!E8</f>
        <v>DEU</v>
      </c>
      <c r="F11" s="9" t="str">
        <f t="shared" si="0"/>
        <v xml:space="preserve"> </v>
      </c>
      <c r="G11" s="206">
        <v>1.9</v>
      </c>
      <c r="H11" s="207">
        <v>2.2999999999999998</v>
      </c>
      <c r="I11" s="208">
        <f t="shared" si="1"/>
        <v>4.1999999999999993</v>
      </c>
      <c r="J11" s="222">
        <v>1.4</v>
      </c>
      <c r="K11" s="223">
        <v>1.2</v>
      </c>
      <c r="L11" s="224">
        <v>1.9</v>
      </c>
      <c r="M11" s="225">
        <v>3.3</v>
      </c>
      <c r="N11" s="225">
        <v>1</v>
      </c>
      <c r="O11" s="226">
        <f t="shared" si="2"/>
        <v>1.55</v>
      </c>
      <c r="P11" s="230">
        <f t="shared" si="3"/>
        <v>7.05</v>
      </c>
      <c r="Q11" s="224"/>
      <c r="R11" s="210">
        <f t="shared" si="4"/>
        <v>11.25</v>
      </c>
      <c r="S11" s="20" t="s">
        <v>200</v>
      </c>
      <c r="T11" s="17" t="e">
        <f t="shared" si="5"/>
        <v>#NUM!</v>
      </c>
      <c r="U11" s="245" t="s">
        <v>200</v>
      </c>
      <c r="W11" s="30" t="str">
        <f t="shared" si="6"/>
        <v xml:space="preserve"> </v>
      </c>
      <c r="X11" s="26">
        <f t="shared" si="7"/>
        <v>4.1999999999999993</v>
      </c>
      <c r="Y11" s="26">
        <f t="shared" si="8"/>
        <v>7.05</v>
      </c>
      <c r="Z11" s="26">
        <f t="shared" si="8"/>
        <v>0</v>
      </c>
      <c r="AA11" s="26">
        <f t="shared" si="8"/>
        <v>11.25</v>
      </c>
    </row>
    <row r="12" spans="1:27" ht="25.5" customHeight="1">
      <c r="A12" s="382">
        <f>'S 10'!A9</f>
        <v>4</v>
      </c>
      <c r="B12" s="383" t="str">
        <f>'S 10'!B9</f>
        <v>Cajthamlová Michaela</v>
      </c>
      <c r="C12" s="383">
        <f>'S 10'!C9</f>
        <v>2001</v>
      </c>
      <c r="D12" s="383" t="str">
        <f>'S 10'!D9</f>
        <v>SK GymŠarm Plzeň</v>
      </c>
      <c r="E12" s="383" t="str">
        <f>'S 10'!E9</f>
        <v>CZE</v>
      </c>
      <c r="F12" s="9" t="str">
        <f t="shared" si="0"/>
        <v xml:space="preserve"> </v>
      </c>
      <c r="G12" s="206">
        <v>1.3</v>
      </c>
      <c r="H12" s="207">
        <v>0.9</v>
      </c>
      <c r="I12" s="208">
        <f t="shared" si="1"/>
        <v>2.2000000000000002</v>
      </c>
      <c r="J12" s="222">
        <v>2.7</v>
      </c>
      <c r="K12" s="223">
        <v>4.0999999999999996</v>
      </c>
      <c r="L12" s="224">
        <v>2.5</v>
      </c>
      <c r="M12" s="225">
        <v>4.0999999999999996</v>
      </c>
      <c r="N12" s="225">
        <v>3.6</v>
      </c>
      <c r="O12" s="226">
        <f t="shared" si="2"/>
        <v>3.85</v>
      </c>
      <c r="P12" s="230">
        <f t="shared" si="3"/>
        <v>3.4499999999999997</v>
      </c>
      <c r="Q12" s="224">
        <v>0.3</v>
      </c>
      <c r="R12" s="210">
        <f t="shared" si="4"/>
        <v>5.3500000000000005</v>
      </c>
      <c r="S12" s="20" t="s">
        <v>200</v>
      </c>
      <c r="T12" s="17" t="e">
        <f t="shared" si="5"/>
        <v>#NUM!</v>
      </c>
      <c r="U12" s="245" t="s">
        <v>200</v>
      </c>
      <c r="W12" s="30" t="str">
        <f t="shared" si="6"/>
        <v xml:space="preserve"> </v>
      </c>
      <c r="X12" s="26">
        <f t="shared" si="7"/>
        <v>2.2000000000000002</v>
      </c>
      <c r="Y12" s="26">
        <f t="shared" si="8"/>
        <v>3.4499999999999997</v>
      </c>
      <c r="Z12" s="26">
        <f t="shared" si="8"/>
        <v>0.3</v>
      </c>
      <c r="AA12" s="26">
        <f t="shared" si="8"/>
        <v>5.3500000000000005</v>
      </c>
    </row>
    <row r="13" spans="1:27" ht="25.5" customHeight="1">
      <c r="A13" s="382">
        <f>'S 10'!A10</f>
        <v>5</v>
      </c>
      <c r="B13" s="383" t="str">
        <f>'S 10'!B10</f>
        <v>Králová Eliška</v>
      </c>
      <c r="C13" s="383">
        <f>'S 10'!C10</f>
        <v>2000</v>
      </c>
      <c r="D13" s="383" t="str">
        <f>'S 10'!D10</f>
        <v>Slavia SK Rapid Plzeň</v>
      </c>
      <c r="E13" s="383" t="str">
        <f>'S 10'!E10</f>
        <v>CZE</v>
      </c>
      <c r="F13" s="9"/>
      <c r="G13" s="206">
        <v>1.5</v>
      </c>
      <c r="H13" s="207">
        <v>1</v>
      </c>
      <c r="I13" s="208">
        <f t="shared" si="1"/>
        <v>2.5</v>
      </c>
      <c r="J13" s="222">
        <v>2.4</v>
      </c>
      <c r="K13" s="223">
        <v>2.4</v>
      </c>
      <c r="L13" s="224">
        <v>2.9</v>
      </c>
      <c r="M13" s="225">
        <v>3.9</v>
      </c>
      <c r="N13" s="225">
        <v>2.2999999999999998</v>
      </c>
      <c r="O13" s="226">
        <f t="shared" si="2"/>
        <v>2.65</v>
      </c>
      <c r="P13" s="230">
        <f t="shared" si="3"/>
        <v>4.9499999999999993</v>
      </c>
      <c r="Q13" s="224">
        <v>0.6</v>
      </c>
      <c r="R13" s="210">
        <f t="shared" si="4"/>
        <v>6.85</v>
      </c>
      <c r="S13" s="20"/>
      <c r="T13" s="17" t="e">
        <f t="shared" si="5"/>
        <v>#NUM!</v>
      </c>
      <c r="U13" s="245"/>
      <c r="W13" s="30"/>
      <c r="X13" s="26">
        <f t="shared" si="7"/>
        <v>2.5</v>
      </c>
      <c r="Y13" s="26">
        <f t="shared" si="8"/>
        <v>4.9499999999999993</v>
      </c>
      <c r="Z13" s="26">
        <f t="shared" si="8"/>
        <v>0.6</v>
      </c>
      <c r="AA13" s="26">
        <f t="shared" si="8"/>
        <v>6.85</v>
      </c>
    </row>
    <row r="14" spans="1:27" ht="25.5" customHeight="1">
      <c r="A14" s="382">
        <f>'S 10'!A11</f>
        <v>7</v>
      </c>
      <c r="B14" s="383" t="str">
        <f>'S 10'!B11</f>
        <v xml:space="preserve">Urbancová Markéta </v>
      </c>
      <c r="C14" s="383">
        <f>'S 10'!C11</f>
        <v>2001</v>
      </c>
      <c r="D14" s="383" t="str">
        <f>'S 10'!D11</f>
        <v>SK Trasko Vyškov</v>
      </c>
      <c r="E14" s="383" t="str">
        <f>'S 10'!E11</f>
        <v>CZE</v>
      </c>
      <c r="F14" s="9"/>
      <c r="G14" s="206">
        <v>1.6</v>
      </c>
      <c r="H14" s="207">
        <v>1.2</v>
      </c>
      <c r="I14" s="208">
        <f t="shared" si="1"/>
        <v>2.8</v>
      </c>
      <c r="J14" s="222">
        <v>1.6</v>
      </c>
      <c r="K14" s="223">
        <v>2.5</v>
      </c>
      <c r="L14" s="224">
        <v>2.6</v>
      </c>
      <c r="M14" s="225">
        <v>3.4</v>
      </c>
      <c r="N14" s="225">
        <v>2.9</v>
      </c>
      <c r="O14" s="226">
        <f t="shared" si="2"/>
        <v>2.75</v>
      </c>
      <c r="P14" s="230">
        <f t="shared" si="3"/>
        <v>5.65</v>
      </c>
      <c r="Q14" s="224"/>
      <c r="R14" s="210">
        <f t="shared" si="4"/>
        <v>8.4499999999999993</v>
      </c>
      <c r="S14" s="20"/>
      <c r="T14" s="17" t="e">
        <f t="shared" si="5"/>
        <v>#NUM!</v>
      </c>
      <c r="U14" s="245"/>
      <c r="W14" s="30"/>
      <c r="X14" s="26">
        <f t="shared" si="7"/>
        <v>2.8</v>
      </c>
      <c r="Y14" s="26">
        <f t="shared" si="8"/>
        <v>5.65</v>
      </c>
      <c r="Z14" s="26">
        <f t="shared" si="8"/>
        <v>0</v>
      </c>
      <c r="AA14" s="26">
        <f t="shared" si="8"/>
        <v>8.4499999999999993</v>
      </c>
    </row>
    <row r="15" spans="1:27" ht="24.75" customHeight="1">
      <c r="A15" s="382">
        <f>'S 10'!A12</f>
        <v>8</v>
      </c>
      <c r="B15" s="383" t="str">
        <f>'S 10'!B12</f>
        <v>Korytová Ludmila</v>
      </c>
      <c r="C15" s="383">
        <f>'S 10'!C12</f>
        <v>1993</v>
      </c>
      <c r="D15" s="383" t="str">
        <f>'S 10'!D12</f>
        <v>RG Proactive Milevsko</v>
      </c>
      <c r="E15" s="383" t="str">
        <f>'S 10'!E12</f>
        <v>CZE</v>
      </c>
      <c r="F15" s="9"/>
      <c r="G15" s="206">
        <v>2.8</v>
      </c>
      <c r="H15" s="207">
        <v>2.2000000000000002</v>
      </c>
      <c r="I15" s="208">
        <f t="shared" si="1"/>
        <v>5</v>
      </c>
      <c r="J15" s="222">
        <v>0.8</v>
      </c>
      <c r="K15" s="223">
        <v>1.5</v>
      </c>
      <c r="L15" s="224">
        <v>1</v>
      </c>
      <c r="M15" s="225">
        <v>2.8</v>
      </c>
      <c r="N15" s="225">
        <v>1.2</v>
      </c>
      <c r="O15" s="226">
        <f t="shared" si="2"/>
        <v>1.35</v>
      </c>
      <c r="P15" s="230">
        <f t="shared" si="3"/>
        <v>7.85</v>
      </c>
      <c r="Q15" s="224"/>
      <c r="R15" s="210">
        <f t="shared" si="4"/>
        <v>12.85</v>
      </c>
      <c r="S15" s="20"/>
      <c r="T15" s="17" t="e">
        <f t="shared" si="5"/>
        <v>#NUM!</v>
      </c>
      <c r="U15" s="245"/>
      <c r="W15" s="30"/>
      <c r="X15" s="26">
        <f t="shared" si="7"/>
        <v>5</v>
      </c>
      <c r="Y15" s="26">
        <f t="shared" si="8"/>
        <v>7.85</v>
      </c>
      <c r="Z15" s="26">
        <f t="shared" si="8"/>
        <v>0</v>
      </c>
      <c r="AA15" s="26">
        <f t="shared" si="8"/>
        <v>12.85</v>
      </c>
    </row>
    <row r="16" spans="1:27" ht="24.75" customHeight="1">
      <c r="A16" s="382">
        <f>'S 10'!A13</f>
        <v>9</v>
      </c>
      <c r="B16" s="383" t="str">
        <f>'S 10'!B13</f>
        <v>Kocová Kateřina</v>
      </c>
      <c r="C16" s="383">
        <f>'S 10'!C13</f>
        <v>1993</v>
      </c>
      <c r="D16" s="383" t="str">
        <f>'S 10'!D13</f>
        <v>TJ Slavoj Plzeň</v>
      </c>
      <c r="E16" s="383" t="str">
        <f>'S 10'!E13</f>
        <v>CZE</v>
      </c>
      <c r="F16" s="9"/>
      <c r="G16" s="206">
        <v>2.6</v>
      </c>
      <c r="H16" s="207">
        <v>1.9</v>
      </c>
      <c r="I16" s="208">
        <f t="shared" si="1"/>
        <v>4.5</v>
      </c>
      <c r="J16" s="222">
        <v>1.5</v>
      </c>
      <c r="K16" s="223">
        <v>1.3</v>
      </c>
      <c r="L16" s="224">
        <v>1.9</v>
      </c>
      <c r="M16" s="225">
        <v>3</v>
      </c>
      <c r="N16" s="225">
        <v>0.9</v>
      </c>
      <c r="O16" s="226">
        <f t="shared" si="2"/>
        <v>1.6</v>
      </c>
      <c r="P16" s="230">
        <f t="shared" si="3"/>
        <v>6.9</v>
      </c>
      <c r="Q16" s="224"/>
      <c r="R16" s="210">
        <f t="shared" si="4"/>
        <v>11.4</v>
      </c>
      <c r="S16" s="20"/>
      <c r="T16" s="17" t="e">
        <f t="shared" si="5"/>
        <v>#NUM!</v>
      </c>
      <c r="U16" s="245"/>
      <c r="W16" s="30"/>
      <c r="X16" s="26">
        <f t="shared" si="7"/>
        <v>4.5</v>
      </c>
      <c r="Y16" s="26">
        <f t="shared" si="8"/>
        <v>6.9</v>
      </c>
      <c r="Z16" s="26">
        <f t="shared" si="8"/>
        <v>0</v>
      </c>
      <c r="AA16" s="26">
        <f t="shared" si="8"/>
        <v>11.4</v>
      </c>
    </row>
    <row r="17" spans="1:28" ht="25.5" customHeight="1">
      <c r="A17" s="382">
        <f>'S 10'!A14</f>
        <v>10</v>
      </c>
      <c r="B17" s="383" t="str">
        <f>'S 10'!B14</f>
        <v>Tamchynová Klára</v>
      </c>
      <c r="C17" s="383">
        <f>'S 10'!C14</f>
        <v>2001</v>
      </c>
      <c r="D17" s="383" t="str">
        <f>'S 10'!D14</f>
        <v>TOPGYM Karlovy Vary</v>
      </c>
      <c r="E17" s="383" t="str">
        <f>'S 10'!E14</f>
        <v>CZE</v>
      </c>
      <c r="F17" s="9"/>
      <c r="G17" s="206">
        <v>1.4</v>
      </c>
      <c r="H17" s="207">
        <v>1.7</v>
      </c>
      <c r="I17" s="208">
        <f t="shared" si="1"/>
        <v>3.0999999999999996</v>
      </c>
      <c r="J17" s="222">
        <v>1.8</v>
      </c>
      <c r="K17" s="223">
        <v>2.4</v>
      </c>
      <c r="L17" s="224">
        <v>2.2999999999999998</v>
      </c>
      <c r="M17" s="225">
        <v>3.3</v>
      </c>
      <c r="N17" s="225">
        <v>2.8</v>
      </c>
      <c r="O17" s="226">
        <f t="shared" si="2"/>
        <v>2.6</v>
      </c>
      <c r="P17" s="230">
        <f t="shared" si="3"/>
        <v>5.6</v>
      </c>
      <c r="Q17" s="224"/>
      <c r="R17" s="210">
        <f t="shared" si="4"/>
        <v>8.6999999999999993</v>
      </c>
      <c r="S17" s="20"/>
      <c r="T17" s="17" t="e">
        <f t="shared" si="5"/>
        <v>#NUM!</v>
      </c>
      <c r="U17" s="245"/>
      <c r="W17" s="30"/>
      <c r="X17" s="26">
        <f t="shared" si="7"/>
        <v>3.0999999999999996</v>
      </c>
      <c r="Y17" s="26">
        <f t="shared" si="8"/>
        <v>5.6</v>
      </c>
      <c r="Z17" s="26">
        <f t="shared" si="8"/>
        <v>0</v>
      </c>
      <c r="AA17" s="26">
        <f t="shared" si="8"/>
        <v>8.6999999999999993</v>
      </c>
    </row>
    <row r="18" spans="1:28" ht="25.5" customHeight="1">
      <c r="A18" s="380"/>
      <c r="B18" s="381"/>
      <c r="C18" s="381"/>
      <c r="D18" s="381"/>
      <c r="E18" s="381"/>
      <c r="F18" s="9"/>
      <c r="G18" s="206"/>
      <c r="H18" s="207"/>
      <c r="I18" s="208">
        <f t="shared" si="1"/>
        <v>0</v>
      </c>
      <c r="J18" s="222"/>
      <c r="K18" s="223"/>
      <c r="L18" s="224"/>
      <c r="M18" s="225"/>
      <c r="N18" s="225"/>
      <c r="O18" s="226" t="e">
        <f t="shared" si="2"/>
        <v>#NUM!</v>
      </c>
      <c r="P18" s="230" t="e">
        <f t="shared" si="3"/>
        <v>#NUM!</v>
      </c>
      <c r="Q18" s="224"/>
      <c r="R18" s="210" t="e">
        <f t="shared" si="4"/>
        <v>#NUM!</v>
      </c>
      <c r="S18" s="20"/>
      <c r="T18" s="17" t="e">
        <f t="shared" si="5"/>
        <v>#NUM!</v>
      </c>
      <c r="U18" s="245"/>
      <c r="W18" s="30"/>
      <c r="X18" s="26">
        <f t="shared" si="7"/>
        <v>0</v>
      </c>
      <c r="Y18" s="26" t="e">
        <f t="shared" si="8"/>
        <v>#NUM!</v>
      </c>
      <c r="Z18" s="26">
        <f t="shared" si="8"/>
        <v>0</v>
      </c>
      <c r="AA18" s="26" t="e">
        <f t="shared" si="8"/>
        <v>#NUM!</v>
      </c>
    </row>
    <row r="19" spans="1:28" ht="77.25" customHeight="1" thickBot="1">
      <c r="A19" s="167"/>
      <c r="B19" s="167"/>
      <c r="C19" s="169"/>
      <c r="D19" s="167"/>
      <c r="E19" s="167"/>
      <c r="F19" s="168"/>
      <c r="G19" s="170"/>
      <c r="H19" s="170"/>
      <c r="I19" s="170"/>
      <c r="J19" s="170"/>
      <c r="K19" s="171"/>
      <c r="L19" s="190"/>
      <c r="M19" s="190"/>
      <c r="N19" s="190"/>
      <c r="O19" s="190"/>
      <c r="P19" s="190"/>
      <c r="Q19" s="171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</row>
    <row r="20" spans="1:28" ht="15.75">
      <c r="A20" s="481" t="s">
        <v>0</v>
      </c>
      <c r="B20" s="483" t="s">
        <v>1</v>
      </c>
      <c r="C20" s="485" t="s">
        <v>2</v>
      </c>
      <c r="D20" s="483" t="s">
        <v>3</v>
      </c>
      <c r="E20" s="487" t="s">
        <v>4</v>
      </c>
      <c r="F20" s="487" t="s">
        <v>191</v>
      </c>
      <c r="G20" s="231" t="str">
        <f>Kat8S2</f>
        <v>sestava s libovolným náčiním</v>
      </c>
      <c r="H20" s="23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33"/>
      <c r="T20" s="479" t="s">
        <v>12</v>
      </c>
      <c r="U20" s="479" t="s">
        <v>1305</v>
      </c>
    </row>
    <row r="21" spans="1:28" ht="16.5" thickBot="1">
      <c r="A21" s="482">
        <v>0</v>
      </c>
      <c r="B21" s="484">
        <v>0</v>
      </c>
      <c r="C21" s="486">
        <v>0</v>
      </c>
      <c r="D21" s="484">
        <v>0</v>
      </c>
      <c r="E21" s="488">
        <v>0</v>
      </c>
      <c r="F21" s="488">
        <v>0</v>
      </c>
      <c r="G21" s="229" t="s">
        <v>1257</v>
      </c>
      <c r="H21" s="227" t="s">
        <v>1262</v>
      </c>
      <c r="I21" s="228" t="s">
        <v>8</v>
      </c>
      <c r="J21" s="376" t="s">
        <v>1258</v>
      </c>
      <c r="K21" s="376" t="s">
        <v>9</v>
      </c>
      <c r="L21" s="376" t="s">
        <v>10</v>
      </c>
      <c r="M21" s="376" t="s">
        <v>1259</v>
      </c>
      <c r="N21" s="376" t="s">
        <v>1260</v>
      </c>
      <c r="O21" s="228" t="s">
        <v>1261</v>
      </c>
      <c r="P21" s="376" t="s">
        <v>11</v>
      </c>
      <c r="Q21" s="234" t="s">
        <v>5</v>
      </c>
      <c r="R21" s="228" t="s">
        <v>6</v>
      </c>
      <c r="S21" s="235" t="s">
        <v>13</v>
      </c>
      <c r="T21" s="480"/>
      <c r="U21" s="480"/>
      <c r="W21" s="29" t="s">
        <v>192</v>
      </c>
      <c r="X21" s="29" t="s">
        <v>8</v>
      </c>
      <c r="Y21" s="29" t="s">
        <v>11</v>
      </c>
      <c r="Z21" s="29" t="s">
        <v>193</v>
      </c>
      <c r="AA21" s="29" t="s">
        <v>13</v>
      </c>
      <c r="AB21" s="29" t="s">
        <v>6</v>
      </c>
    </row>
    <row r="22" spans="1:28" ht="25.5" customHeight="1">
      <c r="A22" s="380">
        <f>'S 10'!A6</f>
        <v>1</v>
      </c>
      <c r="B22" s="381" t="str">
        <f>'S 10'!B6</f>
        <v>Šanderová Veronika</v>
      </c>
      <c r="C22" s="381">
        <f>'S 10'!C6</f>
        <v>1995</v>
      </c>
      <c r="D22" s="381" t="str">
        <f>'S 10'!D6</f>
        <v>TJ Slavoj Plzeň</v>
      </c>
      <c r="E22" s="381" t="str">
        <f>'S 10'!E6</f>
        <v>CZE</v>
      </c>
      <c r="F22" s="198" t="s">
        <v>1612</v>
      </c>
      <c r="G22" s="206">
        <v>2</v>
      </c>
      <c r="H22" s="207">
        <v>1.8</v>
      </c>
      <c r="I22" s="208">
        <f t="shared" ref="I22:I31" si="9">G22+H22</f>
        <v>3.8</v>
      </c>
      <c r="J22" s="222">
        <v>1.7</v>
      </c>
      <c r="K22" s="223">
        <v>2.5</v>
      </c>
      <c r="L22" s="224">
        <v>2</v>
      </c>
      <c r="M22" s="225">
        <v>2.5</v>
      </c>
      <c r="N22" s="225">
        <v>1.4</v>
      </c>
      <c r="O22" s="226">
        <f t="shared" ref="O22:O31" si="10">IF($O$2=2,TRUNC(SUM(K22:L22)/2*1000)/1000,IF($O$2=3,TRUNC(SUM(K22:M22)/3*1000)/1000,IF($O$2=4,TRUNC(MEDIAN(K22:N22)*1000)/1000,"???")))</f>
        <v>2.25</v>
      </c>
      <c r="P22" s="230">
        <f t="shared" ref="P22:P31" si="11">IF(AND(J22=0,O22=0),0,IF(($Q$2-J22-O22)&lt;0,0,$Q$2-J22-O22))</f>
        <v>6.0500000000000007</v>
      </c>
      <c r="Q22" s="224"/>
      <c r="R22" s="210">
        <f t="shared" ref="R22:R31" si="12">I22+P22-Q22</f>
        <v>9.8500000000000014</v>
      </c>
      <c r="S22" s="20">
        <f t="shared" ref="S22:S31" si="13">R9+R22</f>
        <v>19.900000000000002</v>
      </c>
      <c r="T22" s="17" t="e">
        <f t="shared" ref="T22:T31" si="14">RANK(R22,$R$22:$R$31)</f>
        <v>#NUM!</v>
      </c>
      <c r="U22" s="21" t="e">
        <f t="shared" ref="U22:U31" si="15">RANK(S22,$S$22:$S$31)</f>
        <v>#NUM!</v>
      </c>
      <c r="W22" s="30" t="str">
        <f t="shared" ref="W22:W31" si="16">F22</f>
        <v>kužele</v>
      </c>
      <c r="X22" s="26">
        <f t="shared" ref="X22:X31" si="17">I22</f>
        <v>3.8</v>
      </c>
      <c r="Y22" s="26">
        <f t="shared" ref="Y22:AB31" si="18">P22</f>
        <v>6.0500000000000007</v>
      </c>
      <c r="Z22" s="26">
        <f t="shared" si="18"/>
        <v>0</v>
      </c>
      <c r="AA22" s="26">
        <f t="shared" si="18"/>
        <v>9.8500000000000014</v>
      </c>
      <c r="AB22" s="26">
        <f t="shared" si="18"/>
        <v>19.900000000000002</v>
      </c>
    </row>
    <row r="23" spans="1:28" ht="25.5" customHeight="1">
      <c r="A23" s="380">
        <f>'S 10'!A7</f>
        <v>2</v>
      </c>
      <c r="B23" s="381" t="str">
        <f>'S 10'!B7</f>
        <v>Bernatová Kristina</v>
      </c>
      <c r="C23" s="381">
        <f>'S 10'!C7</f>
        <v>1998</v>
      </c>
      <c r="D23" s="381" t="str">
        <f>'S 10'!D7</f>
        <v>TOPGYM Karlovy Vary</v>
      </c>
      <c r="E23" s="381" t="str">
        <f>'S 10'!E7</f>
        <v>CZE</v>
      </c>
      <c r="F23" s="198" t="s">
        <v>1611</v>
      </c>
      <c r="G23" s="206">
        <v>1.5</v>
      </c>
      <c r="H23" s="207">
        <v>1.6</v>
      </c>
      <c r="I23" s="208">
        <f t="shared" si="9"/>
        <v>3.1</v>
      </c>
      <c r="J23" s="222">
        <v>1.5</v>
      </c>
      <c r="K23" s="223">
        <v>2.6</v>
      </c>
      <c r="L23" s="224">
        <v>2</v>
      </c>
      <c r="M23" s="225">
        <v>2.9</v>
      </c>
      <c r="N23" s="225">
        <v>1.1000000000000001</v>
      </c>
      <c r="O23" s="226">
        <f t="shared" si="10"/>
        <v>2.2999999999999998</v>
      </c>
      <c r="P23" s="230">
        <f t="shared" si="11"/>
        <v>6.2</v>
      </c>
      <c r="Q23" s="224">
        <v>0.6</v>
      </c>
      <c r="R23" s="210">
        <f t="shared" si="12"/>
        <v>8.7000000000000011</v>
      </c>
      <c r="S23" s="20">
        <f t="shared" si="13"/>
        <v>16.800000000000004</v>
      </c>
      <c r="T23" s="17" t="e">
        <f t="shared" si="14"/>
        <v>#NUM!</v>
      </c>
      <c r="U23" s="21" t="e">
        <f t="shared" si="15"/>
        <v>#NUM!</v>
      </c>
      <c r="W23" s="30" t="str">
        <f t="shared" si="16"/>
        <v>míč</v>
      </c>
      <c r="X23" s="26">
        <f t="shared" si="17"/>
        <v>3.1</v>
      </c>
      <c r="Y23" s="26">
        <f t="shared" si="18"/>
        <v>6.2</v>
      </c>
      <c r="Z23" s="26">
        <f t="shared" si="18"/>
        <v>0.6</v>
      </c>
      <c r="AA23" s="26">
        <f t="shared" si="18"/>
        <v>8.7000000000000011</v>
      </c>
      <c r="AB23" s="26">
        <f t="shared" si="18"/>
        <v>16.800000000000004</v>
      </c>
    </row>
    <row r="24" spans="1:28" ht="25.5" customHeight="1">
      <c r="A24" s="380">
        <f>'S 10'!A8</f>
        <v>3</v>
      </c>
      <c r="B24" s="381" t="str">
        <f>'S 10'!B8</f>
        <v xml:space="preserve">Janzen Marie </v>
      </c>
      <c r="C24" s="381">
        <f>'S 10'!C8</f>
        <v>2000</v>
      </c>
      <c r="D24" s="381" t="str">
        <f>'S 10'!D8</f>
        <v>SVNA Hamburg</v>
      </c>
      <c r="E24" s="381" t="str">
        <f>'S 10'!E8</f>
        <v>DEU</v>
      </c>
      <c r="F24" s="198" t="s">
        <v>1611</v>
      </c>
      <c r="G24" s="206">
        <v>2.4</v>
      </c>
      <c r="H24" s="207">
        <v>2.2000000000000002</v>
      </c>
      <c r="I24" s="208">
        <f t="shared" si="9"/>
        <v>4.5999999999999996</v>
      </c>
      <c r="J24" s="222">
        <v>1.3</v>
      </c>
      <c r="K24" s="223">
        <v>1.7</v>
      </c>
      <c r="L24" s="224">
        <v>1.2</v>
      </c>
      <c r="M24" s="225">
        <v>2</v>
      </c>
      <c r="N24" s="225">
        <v>1.3</v>
      </c>
      <c r="O24" s="226">
        <f t="shared" si="10"/>
        <v>1.5</v>
      </c>
      <c r="P24" s="230">
        <f t="shared" si="11"/>
        <v>7.1999999999999993</v>
      </c>
      <c r="Q24" s="224"/>
      <c r="R24" s="210">
        <f t="shared" si="12"/>
        <v>11.799999999999999</v>
      </c>
      <c r="S24" s="20">
        <f t="shared" si="13"/>
        <v>23.049999999999997</v>
      </c>
      <c r="T24" s="17" t="e">
        <f t="shared" si="14"/>
        <v>#NUM!</v>
      </c>
      <c r="U24" s="21" t="e">
        <f t="shared" si="15"/>
        <v>#NUM!</v>
      </c>
      <c r="W24" s="30" t="str">
        <f t="shared" si="16"/>
        <v>míč</v>
      </c>
      <c r="X24" s="26">
        <f t="shared" si="17"/>
        <v>4.5999999999999996</v>
      </c>
      <c r="Y24" s="26">
        <f t="shared" si="18"/>
        <v>7.1999999999999993</v>
      </c>
      <c r="Z24" s="26">
        <f t="shared" si="18"/>
        <v>0</v>
      </c>
      <c r="AA24" s="26">
        <f t="shared" si="18"/>
        <v>11.799999999999999</v>
      </c>
      <c r="AB24" s="26">
        <f t="shared" si="18"/>
        <v>23.049999999999997</v>
      </c>
    </row>
    <row r="25" spans="1:28" ht="25.5" customHeight="1">
      <c r="A25" s="380">
        <f>'S 10'!A9</f>
        <v>4</v>
      </c>
      <c r="B25" s="381" t="str">
        <f>'S 10'!B9</f>
        <v>Cajthamlová Michaela</v>
      </c>
      <c r="C25" s="381">
        <f>'S 10'!C9</f>
        <v>2001</v>
      </c>
      <c r="D25" s="381" t="str">
        <f>'S 10'!D9</f>
        <v>SK GymŠarm Plzeň</v>
      </c>
      <c r="E25" s="381" t="str">
        <f>'S 10'!E9</f>
        <v>CZE</v>
      </c>
      <c r="F25" s="198" t="s">
        <v>1612</v>
      </c>
      <c r="G25" s="206">
        <v>0.9</v>
      </c>
      <c r="H25" s="207">
        <v>0.4</v>
      </c>
      <c r="I25" s="208">
        <f t="shared" si="9"/>
        <v>1.3</v>
      </c>
      <c r="J25" s="222">
        <v>1.9</v>
      </c>
      <c r="K25" s="223">
        <v>3.5</v>
      </c>
      <c r="L25" s="224">
        <v>2.5</v>
      </c>
      <c r="M25" s="225">
        <v>2.2999999999999998</v>
      </c>
      <c r="N25" s="225">
        <v>3.1</v>
      </c>
      <c r="O25" s="226">
        <f t="shared" si="10"/>
        <v>2.8</v>
      </c>
      <c r="P25" s="230">
        <f t="shared" si="11"/>
        <v>5.3</v>
      </c>
      <c r="Q25" s="224"/>
      <c r="R25" s="210">
        <f t="shared" si="12"/>
        <v>6.6</v>
      </c>
      <c r="S25" s="20">
        <f t="shared" si="13"/>
        <v>11.95</v>
      </c>
      <c r="T25" s="17" t="e">
        <f t="shared" si="14"/>
        <v>#NUM!</v>
      </c>
      <c r="U25" s="21" t="e">
        <f t="shared" si="15"/>
        <v>#NUM!</v>
      </c>
      <c r="W25" s="30" t="str">
        <f t="shared" si="16"/>
        <v>kužele</v>
      </c>
      <c r="X25" s="26">
        <f t="shared" si="17"/>
        <v>1.3</v>
      </c>
      <c r="Y25" s="26">
        <f t="shared" si="18"/>
        <v>5.3</v>
      </c>
      <c r="Z25" s="26">
        <f t="shared" si="18"/>
        <v>0</v>
      </c>
      <c r="AA25" s="26">
        <f t="shared" si="18"/>
        <v>6.6</v>
      </c>
      <c r="AB25" s="26">
        <f t="shared" si="18"/>
        <v>11.95</v>
      </c>
    </row>
    <row r="26" spans="1:28" ht="25.5" customHeight="1">
      <c r="A26" s="380">
        <f>'S 10'!A10</f>
        <v>5</v>
      </c>
      <c r="B26" s="381" t="str">
        <f>'S 10'!B10</f>
        <v>Králová Eliška</v>
      </c>
      <c r="C26" s="381">
        <f>'S 10'!C10</f>
        <v>2000</v>
      </c>
      <c r="D26" s="381" t="str">
        <f>'S 10'!D10</f>
        <v>Slavia SK Rapid Plzeň</v>
      </c>
      <c r="E26" s="381" t="str">
        <f>'S 10'!E10</f>
        <v>CZE</v>
      </c>
      <c r="F26" s="198" t="s">
        <v>1611</v>
      </c>
      <c r="G26" s="206">
        <v>1.2</v>
      </c>
      <c r="H26" s="207">
        <v>1.4</v>
      </c>
      <c r="I26" s="208">
        <f t="shared" si="9"/>
        <v>2.5999999999999996</v>
      </c>
      <c r="J26" s="222">
        <v>1.7</v>
      </c>
      <c r="K26" s="223">
        <v>2.1</v>
      </c>
      <c r="L26" s="224">
        <v>2</v>
      </c>
      <c r="M26" s="225">
        <v>3</v>
      </c>
      <c r="N26" s="225">
        <v>1.5</v>
      </c>
      <c r="O26" s="226">
        <f t="shared" si="10"/>
        <v>2.0499999999999998</v>
      </c>
      <c r="P26" s="230">
        <f t="shared" si="11"/>
        <v>6.2500000000000009</v>
      </c>
      <c r="Q26" s="224"/>
      <c r="R26" s="210">
        <f t="shared" si="12"/>
        <v>8.8500000000000014</v>
      </c>
      <c r="S26" s="20">
        <f t="shared" si="13"/>
        <v>15.700000000000001</v>
      </c>
      <c r="T26" s="17" t="e">
        <f t="shared" si="14"/>
        <v>#NUM!</v>
      </c>
      <c r="U26" s="21" t="e">
        <f t="shared" si="15"/>
        <v>#NUM!</v>
      </c>
      <c r="W26" s="30" t="str">
        <f t="shared" si="16"/>
        <v>míč</v>
      </c>
      <c r="X26" s="26">
        <f t="shared" si="17"/>
        <v>2.5999999999999996</v>
      </c>
      <c r="Y26" s="26">
        <f t="shared" si="18"/>
        <v>6.2500000000000009</v>
      </c>
      <c r="Z26" s="26">
        <f t="shared" si="18"/>
        <v>0</v>
      </c>
      <c r="AA26" s="26">
        <f t="shared" si="18"/>
        <v>8.8500000000000014</v>
      </c>
      <c r="AB26" s="26">
        <f t="shared" si="18"/>
        <v>15.700000000000001</v>
      </c>
    </row>
    <row r="27" spans="1:28" ht="25.5" customHeight="1">
      <c r="A27" s="380">
        <f>'S 10'!A11</f>
        <v>7</v>
      </c>
      <c r="B27" s="381" t="str">
        <f>'S 10'!B11</f>
        <v xml:space="preserve">Urbancová Markéta </v>
      </c>
      <c r="C27" s="381">
        <f>'S 10'!C11</f>
        <v>2001</v>
      </c>
      <c r="D27" s="381" t="str">
        <f>'S 10'!D11</f>
        <v>SK Trasko Vyškov</v>
      </c>
      <c r="E27" s="381" t="str">
        <f>'S 10'!E11</f>
        <v>CZE</v>
      </c>
      <c r="F27" s="198" t="s">
        <v>1612</v>
      </c>
      <c r="G27" s="206">
        <v>1.9</v>
      </c>
      <c r="H27" s="207">
        <v>0.9</v>
      </c>
      <c r="I27" s="208">
        <f t="shared" si="9"/>
        <v>2.8</v>
      </c>
      <c r="J27" s="222">
        <v>1.7</v>
      </c>
      <c r="K27" s="223">
        <v>2.5</v>
      </c>
      <c r="L27" s="224">
        <v>1.9</v>
      </c>
      <c r="M27" s="225">
        <v>2.1</v>
      </c>
      <c r="N27" s="225">
        <v>1.9</v>
      </c>
      <c r="O27" s="226">
        <f t="shared" si="10"/>
        <v>2</v>
      </c>
      <c r="P27" s="230">
        <f t="shared" si="11"/>
        <v>6.3000000000000007</v>
      </c>
      <c r="Q27" s="224"/>
      <c r="R27" s="210">
        <f t="shared" si="12"/>
        <v>9.1000000000000014</v>
      </c>
      <c r="S27" s="20">
        <f t="shared" si="13"/>
        <v>17.55</v>
      </c>
      <c r="T27" s="17" t="e">
        <f t="shared" si="14"/>
        <v>#NUM!</v>
      </c>
      <c r="U27" s="21" t="e">
        <f t="shared" si="15"/>
        <v>#NUM!</v>
      </c>
      <c r="W27" s="30" t="str">
        <f t="shared" si="16"/>
        <v>kužele</v>
      </c>
      <c r="X27" s="26">
        <f t="shared" si="17"/>
        <v>2.8</v>
      </c>
      <c r="Y27" s="26">
        <f t="shared" si="18"/>
        <v>6.3000000000000007</v>
      </c>
      <c r="Z27" s="26">
        <f t="shared" si="18"/>
        <v>0</v>
      </c>
      <c r="AA27" s="26">
        <f t="shared" si="18"/>
        <v>9.1000000000000014</v>
      </c>
      <c r="AB27" s="26">
        <f t="shared" si="18"/>
        <v>17.55</v>
      </c>
    </row>
    <row r="28" spans="1:28" ht="25.5" customHeight="1">
      <c r="A28" s="380">
        <f>'S 10'!A12</f>
        <v>8</v>
      </c>
      <c r="B28" s="381" t="str">
        <f>'S 10'!B12</f>
        <v>Korytová Ludmila</v>
      </c>
      <c r="C28" s="381">
        <f>'S 10'!C12</f>
        <v>1993</v>
      </c>
      <c r="D28" s="381" t="str">
        <f>'S 10'!D12</f>
        <v>RG Proactive Milevsko</v>
      </c>
      <c r="E28" s="381" t="str">
        <f>'S 10'!E12</f>
        <v>CZE</v>
      </c>
      <c r="F28" s="198" t="s">
        <v>1612</v>
      </c>
      <c r="G28" s="206">
        <v>2.8</v>
      </c>
      <c r="H28" s="207">
        <v>1</v>
      </c>
      <c r="I28" s="208">
        <f t="shared" si="9"/>
        <v>3.8</v>
      </c>
      <c r="J28" s="222">
        <v>1</v>
      </c>
      <c r="K28" s="223">
        <v>1.2</v>
      </c>
      <c r="L28" s="224">
        <v>1.2</v>
      </c>
      <c r="M28" s="225">
        <v>1.3</v>
      </c>
      <c r="N28" s="225">
        <v>0.9</v>
      </c>
      <c r="O28" s="226">
        <f t="shared" si="10"/>
        <v>1.2</v>
      </c>
      <c r="P28" s="230">
        <f t="shared" si="11"/>
        <v>7.8</v>
      </c>
      <c r="Q28" s="224">
        <v>0.3</v>
      </c>
      <c r="R28" s="210">
        <f t="shared" si="12"/>
        <v>11.299999999999999</v>
      </c>
      <c r="S28" s="20">
        <f t="shared" si="13"/>
        <v>24.15</v>
      </c>
      <c r="T28" s="17" t="e">
        <f t="shared" si="14"/>
        <v>#NUM!</v>
      </c>
      <c r="U28" s="21" t="e">
        <f t="shared" si="15"/>
        <v>#NUM!</v>
      </c>
      <c r="W28" s="30" t="str">
        <f t="shared" si="16"/>
        <v>kužele</v>
      </c>
      <c r="X28" s="26">
        <f t="shared" si="17"/>
        <v>3.8</v>
      </c>
      <c r="Y28" s="26">
        <f t="shared" si="18"/>
        <v>7.8</v>
      </c>
      <c r="Z28" s="26">
        <f t="shared" si="18"/>
        <v>0.3</v>
      </c>
      <c r="AA28" s="26">
        <f t="shared" si="18"/>
        <v>11.299999999999999</v>
      </c>
      <c r="AB28" s="26">
        <f t="shared" si="18"/>
        <v>24.15</v>
      </c>
    </row>
    <row r="29" spans="1:28" ht="25.5" customHeight="1">
      <c r="A29" s="380">
        <f>'S 10'!A13</f>
        <v>9</v>
      </c>
      <c r="B29" s="381" t="str">
        <f>'S 10'!B13</f>
        <v>Kocová Kateřina</v>
      </c>
      <c r="C29" s="381">
        <f>'S 10'!C13</f>
        <v>1993</v>
      </c>
      <c r="D29" s="381" t="str">
        <f>'S 10'!D13</f>
        <v>TJ Slavoj Plzeň</v>
      </c>
      <c r="E29" s="381" t="str">
        <f>'S 10'!E13</f>
        <v>CZE</v>
      </c>
      <c r="F29" s="198" t="s">
        <v>1612</v>
      </c>
      <c r="G29" s="206">
        <v>1.8</v>
      </c>
      <c r="H29" s="207">
        <v>2.2000000000000002</v>
      </c>
      <c r="I29" s="208">
        <f t="shared" si="9"/>
        <v>4</v>
      </c>
      <c r="J29" s="222">
        <v>1.3</v>
      </c>
      <c r="K29" s="223">
        <v>1.5</v>
      </c>
      <c r="L29" s="224">
        <v>1.3</v>
      </c>
      <c r="M29" s="225">
        <v>2</v>
      </c>
      <c r="N29" s="225">
        <v>1.1000000000000001</v>
      </c>
      <c r="O29" s="226">
        <f t="shared" si="10"/>
        <v>1.4</v>
      </c>
      <c r="P29" s="230">
        <f t="shared" si="11"/>
        <v>7.2999999999999989</v>
      </c>
      <c r="Q29" s="224"/>
      <c r="R29" s="210">
        <f t="shared" si="12"/>
        <v>11.299999999999999</v>
      </c>
      <c r="S29" s="20">
        <f t="shared" si="13"/>
        <v>22.7</v>
      </c>
      <c r="T29" s="17" t="e">
        <f t="shared" si="14"/>
        <v>#NUM!</v>
      </c>
      <c r="U29" s="21" t="e">
        <f t="shared" si="15"/>
        <v>#NUM!</v>
      </c>
      <c r="W29" s="30" t="str">
        <f t="shared" si="16"/>
        <v>kužele</v>
      </c>
      <c r="X29" s="26">
        <f t="shared" si="17"/>
        <v>4</v>
      </c>
      <c r="Y29" s="26">
        <f t="shared" si="18"/>
        <v>7.2999999999999989</v>
      </c>
      <c r="Z29" s="26">
        <f t="shared" si="18"/>
        <v>0</v>
      </c>
      <c r="AA29" s="26">
        <f t="shared" si="18"/>
        <v>11.299999999999999</v>
      </c>
      <c r="AB29" s="26">
        <f t="shared" si="18"/>
        <v>22.7</v>
      </c>
    </row>
    <row r="30" spans="1:28" ht="25.5" customHeight="1">
      <c r="A30" s="380">
        <f>'S 10'!A14</f>
        <v>10</v>
      </c>
      <c r="B30" s="381" t="str">
        <f>'S 10'!B14</f>
        <v>Tamchynová Klára</v>
      </c>
      <c r="C30" s="381">
        <f>'S 10'!C14</f>
        <v>2001</v>
      </c>
      <c r="D30" s="381" t="str">
        <f>'S 10'!D14</f>
        <v>TOPGYM Karlovy Vary</v>
      </c>
      <c r="E30" s="381" t="str">
        <f>'S 10'!E14</f>
        <v>CZE</v>
      </c>
      <c r="F30" s="198" t="s">
        <v>1611</v>
      </c>
      <c r="G30" s="206">
        <v>1.1000000000000001</v>
      </c>
      <c r="H30" s="207">
        <v>1.1000000000000001</v>
      </c>
      <c r="I30" s="208">
        <f t="shared" si="9"/>
        <v>2.2000000000000002</v>
      </c>
      <c r="J30" s="222">
        <v>1.8</v>
      </c>
      <c r="K30" s="223">
        <v>3.4</v>
      </c>
      <c r="L30" s="224">
        <v>2.2000000000000002</v>
      </c>
      <c r="M30" s="225">
        <v>2.7</v>
      </c>
      <c r="N30" s="225">
        <v>1.8</v>
      </c>
      <c r="O30" s="226">
        <f t="shared" si="10"/>
        <v>2.4500000000000002</v>
      </c>
      <c r="P30" s="230">
        <f t="shared" si="11"/>
        <v>5.7499999999999991</v>
      </c>
      <c r="Q30" s="224"/>
      <c r="R30" s="210">
        <f t="shared" si="12"/>
        <v>7.9499999999999993</v>
      </c>
      <c r="S30" s="20">
        <f t="shared" si="13"/>
        <v>16.649999999999999</v>
      </c>
      <c r="T30" s="17" t="e">
        <f t="shared" si="14"/>
        <v>#NUM!</v>
      </c>
      <c r="U30" s="21" t="e">
        <f t="shared" si="15"/>
        <v>#NUM!</v>
      </c>
      <c r="W30" s="30" t="str">
        <f t="shared" si="16"/>
        <v>míč</v>
      </c>
      <c r="X30" s="26">
        <f t="shared" si="17"/>
        <v>2.2000000000000002</v>
      </c>
      <c r="Y30" s="26">
        <f t="shared" si="18"/>
        <v>5.7499999999999991</v>
      </c>
      <c r="Z30" s="26">
        <f t="shared" si="18"/>
        <v>0</v>
      </c>
      <c r="AA30" s="26">
        <f t="shared" si="18"/>
        <v>7.9499999999999993</v>
      </c>
      <c r="AB30" s="26">
        <f t="shared" si="18"/>
        <v>16.649999999999999</v>
      </c>
    </row>
    <row r="31" spans="1:28" ht="25.5" customHeight="1">
      <c r="A31" s="380"/>
      <c r="B31" s="381"/>
      <c r="C31" s="381"/>
      <c r="D31" s="381"/>
      <c r="E31" s="381"/>
      <c r="F31" s="198"/>
      <c r="G31" s="206"/>
      <c r="H31" s="207"/>
      <c r="I31" s="208">
        <f t="shared" si="9"/>
        <v>0</v>
      </c>
      <c r="J31" s="222"/>
      <c r="K31" s="223"/>
      <c r="L31" s="224"/>
      <c r="M31" s="225"/>
      <c r="N31" s="225"/>
      <c r="O31" s="226" t="e">
        <f t="shared" si="10"/>
        <v>#NUM!</v>
      </c>
      <c r="P31" s="230" t="e">
        <f t="shared" si="11"/>
        <v>#NUM!</v>
      </c>
      <c r="Q31" s="224"/>
      <c r="R31" s="210" t="e">
        <f t="shared" si="12"/>
        <v>#NUM!</v>
      </c>
      <c r="S31" s="20" t="e">
        <f t="shared" si="13"/>
        <v>#NUM!</v>
      </c>
      <c r="T31" s="17" t="e">
        <f t="shared" si="14"/>
        <v>#NUM!</v>
      </c>
      <c r="U31" s="21" t="e">
        <f t="shared" si="15"/>
        <v>#NUM!</v>
      </c>
      <c r="W31" s="30">
        <f t="shared" si="16"/>
        <v>0</v>
      </c>
      <c r="X31" s="26">
        <f t="shared" si="17"/>
        <v>0</v>
      </c>
      <c r="Y31" s="26" t="e">
        <f t="shared" si="18"/>
        <v>#NUM!</v>
      </c>
      <c r="Z31" s="26">
        <f t="shared" si="18"/>
        <v>0</v>
      </c>
      <c r="AA31" s="26" t="e">
        <f t="shared" si="18"/>
        <v>#NUM!</v>
      </c>
      <c r="AB31" s="26" t="e">
        <f t="shared" si="18"/>
        <v>#NUM!</v>
      </c>
    </row>
  </sheetData>
  <mergeCells count="16">
    <mergeCell ref="T7:T8"/>
    <mergeCell ref="U7:U8"/>
    <mergeCell ref="A20:A21"/>
    <mergeCell ref="B20:B21"/>
    <mergeCell ref="C20:C21"/>
    <mergeCell ref="D20:D21"/>
    <mergeCell ref="E20:E21"/>
    <mergeCell ref="F20:F21"/>
    <mergeCell ref="T20:T21"/>
    <mergeCell ref="U20:U21"/>
    <mergeCell ref="A7:A8"/>
    <mergeCell ref="B7:B8"/>
    <mergeCell ref="C7:C8"/>
    <mergeCell ref="D7:D8"/>
    <mergeCell ref="E7:E8"/>
    <mergeCell ref="F7:F8"/>
  </mergeCells>
  <conditionalFormatting sqref="G9:H18 J9:N18 G22:H31 J22:N31">
    <cfRule type="cellIs" dxfId="3" priority="1" stopIfTrue="1" operator="equal">
      <formula>0</formula>
    </cfRule>
  </conditionalFormatting>
  <conditionalFormatting sqref="I9:I18 I22:I31">
    <cfRule type="cellIs" dxfId="2" priority="2" stopIfTrue="1" operator="equal">
      <formula>0</formula>
    </cfRule>
    <cfRule type="cellIs" dxfId="1" priority="3" stopIfTrue="1" operator="greaterThan">
      <formula>-100</formula>
    </cfRule>
  </conditionalFormatting>
  <conditionalFormatting sqref="O9:O18 O22:O31">
    <cfRule type="cellIs" dxfId="0" priority="4" stopIfTrue="1" operator="greaterThan">
      <formula>-100</formula>
    </cfRule>
  </conditionalFormatting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opLeftCell="A7" workbookViewId="0">
      <selection activeCell="M10" sqref="M10"/>
    </sheetView>
  </sheetViews>
  <sheetFormatPr defaultRowHeight="15"/>
  <cols>
    <col min="1" max="1" width="9.7109375" style="73" customWidth="1"/>
    <col min="2" max="2" width="5.85546875" style="73" bestFit="1" customWidth="1"/>
    <col min="3" max="3" width="21.140625" style="73" bestFit="1" customWidth="1"/>
    <col min="4" max="4" width="6.7109375" style="72" customWidth="1"/>
    <col min="5" max="5" width="40" style="73" bestFit="1" customWidth="1"/>
    <col min="6" max="6" width="5" style="72" customWidth="1"/>
    <col min="7" max="7" width="6.85546875" style="73" customWidth="1"/>
    <col min="8" max="8" width="9.42578125" style="73" bestFit="1" customWidth="1"/>
    <col min="9" max="9" width="7.140625" style="73" bestFit="1" customWidth="1"/>
    <col min="10" max="10" width="8.85546875" style="73" bestFit="1" customWidth="1"/>
    <col min="11" max="16384" width="9.140625" style="73"/>
  </cols>
  <sheetData>
    <row r="1" spans="1:10" customFormat="1" ht="24.75">
      <c r="A1" s="505" t="s">
        <v>1042</v>
      </c>
      <c r="B1" s="505"/>
      <c r="C1" s="505"/>
      <c r="D1" s="505"/>
      <c r="E1" s="505"/>
      <c r="F1" s="505"/>
      <c r="G1" s="505"/>
      <c r="H1" s="505"/>
      <c r="I1" s="41"/>
      <c r="J1" s="41"/>
    </row>
    <row r="2" spans="1:10" customFormat="1">
      <c r="A2" s="42"/>
      <c r="B2" s="43"/>
      <c r="D2" s="42"/>
      <c r="E2" s="43"/>
      <c r="F2" s="43"/>
      <c r="G2" s="42"/>
      <c r="H2" s="42"/>
      <c r="I2" s="42"/>
      <c r="J2" s="42"/>
    </row>
    <row r="3" spans="1:10" customFormat="1" ht="40.5">
      <c r="A3" s="506" t="s">
        <v>1574</v>
      </c>
      <c r="B3" s="506"/>
      <c r="C3" s="506"/>
      <c r="D3" s="506"/>
      <c r="E3" s="506"/>
      <c r="F3" s="506"/>
      <c r="G3" s="506"/>
      <c r="H3" s="506"/>
      <c r="I3" s="44"/>
      <c r="J3" s="44"/>
    </row>
    <row r="4" spans="1:10" s="47" customFormat="1" ht="14.25">
      <c r="A4" s="45"/>
      <c r="B4" s="46"/>
      <c r="C4" s="46"/>
      <c r="D4" s="46"/>
      <c r="E4" s="46"/>
      <c r="F4" s="46"/>
      <c r="G4" s="46"/>
      <c r="H4" s="46"/>
      <c r="I4" s="46"/>
      <c r="J4" s="46"/>
    </row>
    <row r="5" spans="1:10" customFormat="1" ht="19.5">
      <c r="A5" s="507" t="s">
        <v>1575</v>
      </c>
      <c r="B5" s="507"/>
      <c r="C5" s="507"/>
      <c r="D5" s="507"/>
      <c r="E5" s="507"/>
      <c r="F5" s="507"/>
      <c r="G5" s="507"/>
      <c r="H5" s="507"/>
      <c r="I5" s="48"/>
      <c r="J5" s="48"/>
    </row>
    <row r="6" spans="1:10" s="47" customFormat="1" ht="7.5" customHeight="1">
      <c r="A6" s="45"/>
      <c r="B6" s="46"/>
      <c r="C6" s="46"/>
      <c r="D6" s="46"/>
      <c r="E6" s="46"/>
      <c r="F6" s="46"/>
      <c r="G6" s="46"/>
      <c r="H6" s="46"/>
      <c r="I6" s="46"/>
      <c r="J6" s="46"/>
    </row>
    <row r="7" spans="1:10" customFormat="1" ht="19.5">
      <c r="A7" s="507" t="str">
        <f>Místo</f>
        <v>Milevsko</v>
      </c>
      <c r="B7" s="507"/>
      <c r="C7" s="507"/>
      <c r="D7" s="507"/>
      <c r="E7" s="507"/>
      <c r="F7" s="507"/>
      <c r="G7" s="507"/>
      <c r="H7" s="507"/>
      <c r="I7" s="48"/>
      <c r="J7" s="48"/>
    </row>
    <row r="8" spans="1:10" customFormat="1" ht="20.25" thickBot="1">
      <c r="A8" s="49" t="s">
        <v>1585</v>
      </c>
      <c r="B8" s="43"/>
      <c r="C8" s="50"/>
      <c r="D8" s="50"/>
      <c r="E8" s="50"/>
      <c r="F8" s="50"/>
      <c r="G8" s="50"/>
      <c r="H8" s="50"/>
      <c r="I8" s="50"/>
      <c r="J8" s="50"/>
    </row>
    <row r="9" spans="1:10" customFormat="1" ht="20.25" thickTop="1">
      <c r="A9" s="51"/>
      <c r="B9" s="52"/>
      <c r="C9" s="53"/>
      <c r="D9" s="54"/>
      <c r="E9" s="55"/>
      <c r="F9" s="56"/>
      <c r="G9" s="503" t="str">
        <f>Kat1S1</f>
        <v>sestava bez náčiní</v>
      </c>
      <c r="H9" s="504"/>
      <c r="I9" s="504"/>
      <c r="J9" s="57"/>
    </row>
    <row r="10" spans="1:10" customFormat="1" ht="16.5">
      <c r="A10" s="58" t="s">
        <v>1043</v>
      </c>
      <c r="B10" s="59" t="s">
        <v>1044</v>
      </c>
      <c r="C10" s="60" t="s">
        <v>1045</v>
      </c>
      <c r="D10" s="61" t="s">
        <v>2</v>
      </c>
      <c r="E10" s="62" t="s">
        <v>3</v>
      </c>
      <c r="F10" s="63" t="s">
        <v>4</v>
      </c>
      <c r="G10" s="64" t="s">
        <v>1046</v>
      </c>
      <c r="H10" s="64" t="s">
        <v>1047</v>
      </c>
      <c r="I10" s="65" t="s">
        <v>5</v>
      </c>
      <c r="J10" s="58" t="s">
        <v>1048</v>
      </c>
    </row>
    <row r="11" spans="1:10" customFormat="1">
      <c r="A11" s="324"/>
      <c r="B11" s="325"/>
      <c r="C11" s="326"/>
      <c r="D11" s="327"/>
      <c r="E11" s="328"/>
      <c r="F11" s="329"/>
      <c r="G11" s="66" t="s">
        <v>8</v>
      </c>
      <c r="H11" s="66" t="s">
        <v>11</v>
      </c>
      <c r="I11" s="330"/>
      <c r="J11" s="324"/>
    </row>
    <row r="12" spans="1:10" s="67" customFormat="1" ht="16.5">
      <c r="A12" s="332">
        <v>1</v>
      </c>
      <c r="B12" s="332">
        <f>'Z1'!A11</f>
        <v>3</v>
      </c>
      <c r="C12" s="333" t="str">
        <f>'Z1'!B11</f>
        <v>Lavrynenko Anna</v>
      </c>
      <c r="D12" s="332">
        <f>'Z1'!C11</f>
        <v>2011</v>
      </c>
      <c r="E12" s="334" t="str">
        <f>'Z1'!D11</f>
        <v xml:space="preserve">TJSK Prague </v>
      </c>
      <c r="F12" s="334" t="str">
        <f>'Z1'!E11</f>
        <v>CZE</v>
      </c>
      <c r="G12" s="415">
        <f>'Z1'!X11</f>
        <v>1</v>
      </c>
      <c r="H12" s="336">
        <f>'Z1'!Y11</f>
        <v>5.4</v>
      </c>
      <c r="I12" s="337">
        <f>'Z1'!Z11</f>
        <v>0</v>
      </c>
      <c r="J12" s="338">
        <f>'Z1'!AA11</f>
        <v>6.4</v>
      </c>
    </row>
    <row r="13" spans="1:10" s="67" customFormat="1" ht="16.5">
      <c r="A13" s="332">
        <v>2</v>
      </c>
      <c r="B13" s="332">
        <f>'Z1'!A17</f>
        <v>9</v>
      </c>
      <c r="C13" s="333" t="str">
        <f>'Z1'!B17</f>
        <v>Kozych Milana</v>
      </c>
      <c r="D13" s="332">
        <f>'Z1'!C17</f>
        <v>2011</v>
      </c>
      <c r="E13" s="334" t="str">
        <f>'Z1'!D17</f>
        <v xml:space="preserve">TJSK Prague </v>
      </c>
      <c r="F13" s="334" t="str">
        <f>'Z1'!E17</f>
        <v>CZE</v>
      </c>
      <c r="G13" s="415">
        <f>'Z1'!X17</f>
        <v>0.5</v>
      </c>
      <c r="H13" s="336">
        <f>'Z1'!Y17</f>
        <v>5.6</v>
      </c>
      <c r="I13" s="337">
        <f>'Z1'!Z17</f>
        <v>0</v>
      </c>
      <c r="J13" s="338">
        <f>'Z1'!AA17</f>
        <v>6.1</v>
      </c>
    </row>
    <row r="14" spans="1:10" s="67" customFormat="1" ht="16.5">
      <c r="A14" s="332">
        <v>3</v>
      </c>
      <c r="B14" s="332">
        <f>'Z1'!A10</f>
        <v>2</v>
      </c>
      <c r="C14" s="333" t="str">
        <f>'Z1'!B10</f>
        <v>Procházková Beata</v>
      </c>
      <c r="D14" s="332">
        <f>'Z1'!C10</f>
        <v>2011</v>
      </c>
      <c r="E14" s="334" t="str">
        <f>'Z1'!D10</f>
        <v>RG Proactive Milevsko</v>
      </c>
      <c r="F14" s="334" t="str">
        <f>'Z1'!E10</f>
        <v>CZE</v>
      </c>
      <c r="G14" s="415">
        <f>'Z1'!X10</f>
        <v>0.8</v>
      </c>
      <c r="H14" s="336">
        <f>'Z1'!Y10</f>
        <v>4.8</v>
      </c>
      <c r="I14" s="337">
        <f>'Z1'!Z10</f>
        <v>0</v>
      </c>
      <c r="J14" s="338">
        <f>'Z1'!AA10</f>
        <v>5.6</v>
      </c>
    </row>
    <row r="15" spans="1:10" s="67" customFormat="1">
      <c r="A15" s="309">
        <v>4</v>
      </c>
      <c r="B15" s="309">
        <f>'Z1'!A13</f>
        <v>5</v>
      </c>
      <c r="C15" s="310" t="str">
        <f>'Z1'!B13</f>
        <v>Lidinská Valerie</v>
      </c>
      <c r="D15" s="309">
        <f>'Z1'!C13</f>
        <v>2011</v>
      </c>
      <c r="E15" s="311" t="str">
        <f>'Z1'!D13</f>
        <v xml:space="preserve">TJSK Prague </v>
      </c>
      <c r="F15" s="311" t="str">
        <f>'Z1'!E13</f>
        <v>CZE</v>
      </c>
      <c r="G15" s="416">
        <f>'Z1'!X13</f>
        <v>0.1</v>
      </c>
      <c r="H15" s="103">
        <f>'Z1'!Y13</f>
        <v>4.6500000000000004</v>
      </c>
      <c r="I15" s="203">
        <f>'Z1'!Z13</f>
        <v>0</v>
      </c>
      <c r="J15" s="315">
        <f>'Z1'!AA13</f>
        <v>4.75</v>
      </c>
    </row>
    <row r="16" spans="1:10" s="67" customFormat="1">
      <c r="A16" s="309">
        <v>5</v>
      </c>
      <c r="B16" s="309">
        <f>'Z1'!A15</f>
        <v>7</v>
      </c>
      <c r="C16" s="310" t="str">
        <f>'Z1'!B15</f>
        <v xml:space="preserve">Bergins Leandra </v>
      </c>
      <c r="D16" s="309">
        <f>'Z1'!C15</f>
        <v>2011</v>
      </c>
      <c r="E16" s="311" t="str">
        <f>'Z1'!D15</f>
        <v>SVNA Hamburg</v>
      </c>
      <c r="F16" s="311" t="str">
        <f>'Z1'!E15</f>
        <v>DEU</v>
      </c>
      <c r="G16" s="416">
        <f>'Z1'!X15</f>
        <v>0.1</v>
      </c>
      <c r="H16" s="103">
        <f>'Z1'!Y15</f>
        <v>4.5</v>
      </c>
      <c r="I16" s="203">
        <f>'Z1'!Z15</f>
        <v>0</v>
      </c>
      <c r="J16" s="315">
        <f>'Z1'!AA15</f>
        <v>4.5999999999999996</v>
      </c>
    </row>
    <row r="17" spans="1:10" s="67" customFormat="1" ht="15" customHeight="1">
      <c r="A17" s="309">
        <v>6</v>
      </c>
      <c r="B17" s="309">
        <f>'Z1'!A9</f>
        <v>1</v>
      </c>
      <c r="C17" s="310" t="str">
        <f>'Z1'!B9</f>
        <v xml:space="preserve">Havaldová Ema </v>
      </c>
      <c r="D17" s="309">
        <f>'Z1'!C9</f>
        <v>2012</v>
      </c>
      <c r="E17" s="311" t="str">
        <f>'Z1'!D9</f>
        <v>ŠK Juventa Bratislava</v>
      </c>
      <c r="F17" s="311" t="str">
        <f>'Z1'!E9</f>
        <v>CZE</v>
      </c>
      <c r="G17" s="416">
        <f>'Z1'!X9</f>
        <v>0.6</v>
      </c>
      <c r="H17" s="103">
        <f>'Z1'!Y9</f>
        <v>3.9499999999999997</v>
      </c>
      <c r="I17" s="203">
        <f>'Z1'!Z9</f>
        <v>0</v>
      </c>
      <c r="J17" s="315">
        <f>'Z1'!AA9</f>
        <v>4.55</v>
      </c>
    </row>
    <row r="18" spans="1:10" s="67" customFormat="1">
      <c r="A18" s="309">
        <v>7</v>
      </c>
      <c r="B18" s="309">
        <f>'Z1'!A14</f>
        <v>6</v>
      </c>
      <c r="C18" s="310" t="str">
        <f>'Z1'!B14</f>
        <v>Filipová Eliška</v>
      </c>
      <c r="D18" s="309">
        <f>'Z1'!C14</f>
        <v>2011</v>
      </c>
      <c r="E18" s="311" t="str">
        <f>'Z1'!D14</f>
        <v>RG Proactive Milevsko</v>
      </c>
      <c r="F18" s="311" t="str">
        <f>'Z1'!E14</f>
        <v>CZE</v>
      </c>
      <c r="G18" s="416">
        <f>'Z1'!X14</f>
        <v>0.1</v>
      </c>
      <c r="H18" s="103">
        <f>'Z1'!Y14</f>
        <v>2.15</v>
      </c>
      <c r="I18" s="203">
        <f>'Z1'!Z14</f>
        <v>0</v>
      </c>
      <c r="J18" s="315">
        <f>'Z1'!AA14</f>
        <v>2.25</v>
      </c>
    </row>
    <row r="19" spans="1:10" s="67" customFormat="1">
      <c r="A19" s="309">
        <v>8</v>
      </c>
      <c r="B19" s="309">
        <f>'Z1'!A18</f>
        <v>10</v>
      </c>
      <c r="C19" s="310" t="str">
        <f>'Z1'!B18</f>
        <v>Řezníková Amélie Jana</v>
      </c>
      <c r="D19" s="309">
        <f>'Z1'!C18</f>
        <v>2011</v>
      </c>
      <c r="E19" s="311" t="str">
        <f>'Z1'!D18</f>
        <v>RG Proactive Milevsko</v>
      </c>
      <c r="F19" s="311" t="str">
        <f>'Z1'!E18</f>
        <v>CZE</v>
      </c>
      <c r="G19" s="416">
        <f>'Z1'!X18</f>
        <v>0.1</v>
      </c>
      <c r="H19" s="103">
        <f>'Z1'!Y18</f>
        <v>1.5</v>
      </c>
      <c r="I19" s="203">
        <f>'Z1'!Z18</f>
        <v>0</v>
      </c>
      <c r="J19" s="315">
        <f>'Z1'!AA18</f>
        <v>1.6</v>
      </c>
    </row>
    <row r="20" spans="1:10" s="67" customFormat="1">
      <c r="A20" s="309">
        <v>9</v>
      </c>
      <c r="B20" s="309">
        <f>'Z1'!A19</f>
        <v>12</v>
      </c>
      <c r="C20" s="310" t="str">
        <f>'Z1'!B19</f>
        <v>Pintová Andrea</v>
      </c>
      <c r="D20" s="309">
        <f>'Z1'!C19</f>
        <v>2012</v>
      </c>
      <c r="E20" s="311" t="str">
        <f>'Z1'!D19</f>
        <v>RG Proactive Milevsko</v>
      </c>
      <c r="F20" s="311" t="str">
        <f>'Z1'!E19</f>
        <v>CZE</v>
      </c>
      <c r="G20" s="416">
        <f>'Z1'!X19</f>
        <v>0.1</v>
      </c>
      <c r="H20" s="103">
        <f>'Z1'!Y19</f>
        <v>1.4000000000000004</v>
      </c>
      <c r="I20" s="203">
        <f>'Z1'!Z19</f>
        <v>0</v>
      </c>
      <c r="J20" s="315">
        <f>'Z1'!AA19</f>
        <v>1.5000000000000004</v>
      </c>
    </row>
    <row r="21" spans="1:10" s="67" customFormat="1">
      <c r="A21" s="309">
        <v>10</v>
      </c>
      <c r="B21" s="309">
        <f>'Z1'!A16</f>
        <v>8</v>
      </c>
      <c r="C21" s="310" t="str">
        <f>'Z1'!B16</f>
        <v>Peterková Zdeňka</v>
      </c>
      <c r="D21" s="309">
        <f>'Z1'!C16</f>
        <v>2012</v>
      </c>
      <c r="E21" s="311" t="str">
        <f>'Z1'!D16</f>
        <v>RG Proactive Milevsko</v>
      </c>
      <c r="F21" s="311" t="str">
        <f>'Z1'!E16</f>
        <v>CZE</v>
      </c>
      <c r="G21" s="416">
        <f>'Z1'!X16</f>
        <v>0.1</v>
      </c>
      <c r="H21" s="103">
        <f>'Z1'!Y16</f>
        <v>1</v>
      </c>
      <c r="I21" s="203">
        <f>'Z1'!Z16</f>
        <v>0</v>
      </c>
      <c r="J21" s="315">
        <f>'Z1'!AA16</f>
        <v>1.1000000000000001</v>
      </c>
    </row>
    <row r="22" spans="1:10" s="67" customFormat="1" ht="15.75" thickBot="1">
      <c r="A22" s="312">
        <v>11</v>
      </c>
      <c r="B22" s="312">
        <f>'Z1'!A12</f>
        <v>4</v>
      </c>
      <c r="C22" s="313" t="str">
        <f>'Z1'!B12</f>
        <v>Zahradníková Viktorie</v>
      </c>
      <c r="D22" s="312">
        <f>'Z1'!C12</f>
        <v>2012</v>
      </c>
      <c r="E22" s="314" t="str">
        <f>'Z1'!D12</f>
        <v>RG Proactive Milevsko</v>
      </c>
      <c r="F22" s="69" t="str">
        <f>'Z1'!E12</f>
        <v>CZE</v>
      </c>
      <c r="G22" s="417">
        <f>'Z1'!X12</f>
        <v>0.1</v>
      </c>
      <c r="H22" s="68">
        <f>'Z1'!Y12</f>
        <v>0.40000000000000036</v>
      </c>
      <c r="I22" s="204">
        <f>'Z1'!Z12</f>
        <v>0</v>
      </c>
      <c r="J22" s="69">
        <f>'Z1'!AA12</f>
        <v>0.50000000000000033</v>
      </c>
    </row>
    <row r="23" spans="1:10" ht="20.25" thickTop="1">
      <c r="A23" s="70"/>
      <c r="B23" s="71"/>
      <c r="C23" s="71"/>
      <c r="E23" s="71"/>
      <c r="G23" s="71"/>
      <c r="H23" s="71"/>
      <c r="I23" s="71"/>
      <c r="J23" s="71"/>
    </row>
  </sheetData>
  <sortState ref="B12:J22">
    <sortCondition descending="1" ref="J12:J22"/>
  </sortState>
  <mergeCells count="5">
    <mergeCell ref="G9:I9"/>
    <mergeCell ref="A1:H1"/>
    <mergeCell ref="A3:H3"/>
    <mergeCell ref="A5:H5"/>
    <mergeCell ref="A7:H7"/>
  </mergeCells>
  <phoneticPr fontId="13" type="noConversion"/>
  <printOptions horizontalCentered="1" verticalCentered="1"/>
  <pageMargins left="0" right="0" top="0.78740157480314965" bottom="0.19685039370078741" header="0" footer="0"/>
  <pageSetup paperSize="9" orientation="landscape" horizontalDpi="4294967293" verticalDpi="4294967293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opLeftCell="A8" workbookViewId="0">
      <selection activeCell="B26" sqref="B26"/>
    </sheetView>
  </sheetViews>
  <sheetFormatPr defaultRowHeight="15"/>
  <cols>
    <col min="1" max="1" width="9.7109375" style="73" customWidth="1"/>
    <col min="2" max="2" width="5.85546875" style="73" bestFit="1" customWidth="1"/>
    <col min="3" max="3" width="19.7109375" style="73" bestFit="1" customWidth="1"/>
    <col min="4" max="4" width="6.7109375" style="72" customWidth="1"/>
    <col min="5" max="5" width="20.28515625" style="73" bestFit="1" customWidth="1"/>
    <col min="6" max="6" width="5" style="72" bestFit="1" customWidth="1"/>
    <col min="7" max="7" width="0" style="73" hidden="1" customWidth="1"/>
    <col min="8" max="16384" width="9.140625" style="73"/>
  </cols>
  <sheetData>
    <row r="1" spans="1:11" customFormat="1" ht="24.75">
      <c r="A1" s="505" t="s">
        <v>1042</v>
      </c>
      <c r="B1" s="505"/>
      <c r="C1" s="505"/>
      <c r="D1" s="505"/>
      <c r="E1" s="505"/>
      <c r="F1" s="505"/>
    </row>
    <row r="2" spans="1:11" customFormat="1">
      <c r="A2" s="42"/>
      <c r="B2" s="43"/>
      <c r="D2" s="42"/>
      <c r="E2" s="43"/>
      <c r="F2" s="43"/>
    </row>
    <row r="3" spans="1:11" customFormat="1" ht="40.5">
      <c r="A3" s="506" t="s">
        <v>1574</v>
      </c>
      <c r="B3" s="506"/>
      <c r="C3" s="506"/>
      <c r="D3" s="506"/>
      <c r="E3" s="506"/>
      <c r="F3" s="506"/>
    </row>
    <row r="4" spans="1:11" s="47" customFormat="1" ht="14.25">
      <c r="A4" s="45"/>
      <c r="B4" s="46"/>
      <c r="C4" s="46"/>
      <c r="D4" s="46"/>
      <c r="E4" s="46"/>
      <c r="F4" s="46"/>
    </row>
    <row r="5" spans="1:11" customFormat="1" ht="19.5">
      <c r="A5" s="507" t="s">
        <v>1575</v>
      </c>
      <c r="B5" s="507"/>
      <c r="C5" s="507"/>
      <c r="D5" s="507"/>
      <c r="E5" s="507"/>
      <c r="F5" s="507"/>
    </row>
    <row r="6" spans="1:11" s="47" customFormat="1" ht="7.5" customHeight="1">
      <c r="A6" s="45"/>
      <c r="B6" s="46"/>
      <c r="C6" s="46"/>
      <c r="D6" s="46"/>
      <c r="E6" s="46"/>
      <c r="F6" s="46"/>
    </row>
    <row r="7" spans="1:11" customFormat="1" ht="19.5">
      <c r="A7" s="507" t="str">
        <f>Místo</f>
        <v>Milevsko</v>
      </c>
      <c r="B7" s="507"/>
      <c r="C7" s="507"/>
      <c r="D7" s="507"/>
      <c r="E7" s="507"/>
      <c r="F7" s="507"/>
    </row>
    <row r="8" spans="1:11" ht="19.5">
      <c r="A8" s="70"/>
      <c r="B8" s="71"/>
      <c r="C8" s="71"/>
      <c r="E8" s="71"/>
    </row>
    <row r="9" spans="1:11" ht="20.25" thickBot="1">
      <c r="A9" s="49" t="s">
        <v>1584</v>
      </c>
    </row>
    <row r="10" spans="1:11" ht="17.25" thickTop="1">
      <c r="A10" s="74"/>
      <c r="B10" s="75"/>
      <c r="C10" s="76"/>
      <c r="D10" s="77"/>
      <c r="E10" s="78"/>
      <c r="F10" s="318"/>
      <c r="G10" s="56"/>
      <c r="H10" s="503" t="str">
        <f>Kat1S1</f>
        <v>sestava bez náčiní</v>
      </c>
      <c r="I10" s="504"/>
      <c r="J10" s="504"/>
      <c r="K10" s="57"/>
    </row>
    <row r="11" spans="1:11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319" t="s">
        <v>4</v>
      </c>
      <c r="G11" s="63" t="s">
        <v>4</v>
      </c>
      <c r="H11" s="64" t="s">
        <v>1046</v>
      </c>
      <c r="I11" s="64" t="s">
        <v>1047</v>
      </c>
      <c r="J11" s="65" t="s">
        <v>5</v>
      </c>
      <c r="K11" s="58" t="s">
        <v>1048</v>
      </c>
    </row>
    <row r="12" spans="1:11" ht="15.75" customHeight="1" thickBot="1">
      <c r="A12" s="87"/>
      <c r="B12" s="88"/>
      <c r="C12" s="89"/>
      <c r="D12" s="90"/>
      <c r="E12" s="91"/>
      <c r="F12" s="320"/>
      <c r="G12" s="329"/>
      <c r="H12" s="66" t="s">
        <v>8</v>
      </c>
      <c r="I12" s="66" t="s">
        <v>11</v>
      </c>
      <c r="J12" s="330"/>
      <c r="K12" s="324"/>
    </row>
    <row r="13" spans="1:11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334" t="e">
        <f>Seznam!#REF!</f>
        <v>#REF!</v>
      </c>
      <c r="H13" s="335" t="e">
        <f>'Z1'!#REF!</f>
        <v>#REF!</v>
      </c>
      <c r="I13" s="336" t="e">
        <f>'Z1'!#REF!</f>
        <v>#REF!</v>
      </c>
      <c r="J13" s="337" t="e">
        <f>'Z1'!#REF!</f>
        <v>#REF!</v>
      </c>
      <c r="K13" s="338" t="e">
        <f>'Z1'!#REF!</f>
        <v>#REF!</v>
      </c>
    </row>
    <row r="14" spans="1:11" s="100" customFormat="1" ht="17.25" thickTop="1">
      <c r="A14" s="348">
        <v>1</v>
      </c>
      <c r="B14" s="332">
        <f>'Z2'!A14</f>
        <v>9</v>
      </c>
      <c r="C14" s="399" t="str">
        <f>'Z2'!B14</f>
        <v>Kloboučníková Gabriela</v>
      </c>
      <c r="D14" s="400">
        <f>'Z2'!C14</f>
        <v>2010</v>
      </c>
      <c r="E14" s="401" t="str">
        <f>'Z2'!D14</f>
        <v xml:space="preserve">TJSK Prague </v>
      </c>
      <c r="F14" s="332" t="str">
        <f>'Z2'!E14</f>
        <v>CZE</v>
      </c>
      <c r="G14" s="334" t="str">
        <f>Seznam!G12</f>
        <v>Klementová</v>
      </c>
      <c r="H14" s="415">
        <f>'Z2'!X14</f>
        <v>1.5</v>
      </c>
      <c r="I14" s="336">
        <f>'Z2'!Y14</f>
        <v>6.9</v>
      </c>
      <c r="J14" s="337">
        <f>'Z2'!Z14</f>
        <v>0</v>
      </c>
      <c r="K14" s="338">
        <f>'Z2'!AA14</f>
        <v>8.4</v>
      </c>
    </row>
    <row r="15" spans="1:11" s="100" customFormat="1" ht="16.5">
      <c r="A15" s="348">
        <v>2</v>
      </c>
      <c r="B15" s="348">
        <v>14</v>
      </c>
      <c r="C15" s="349" t="s">
        <v>1467</v>
      </c>
      <c r="D15" s="350">
        <v>2010</v>
      </c>
      <c r="E15" s="351" t="s">
        <v>1468</v>
      </c>
      <c r="F15" s="348" t="s">
        <v>1049</v>
      </c>
      <c r="G15" s="334"/>
      <c r="H15" s="415">
        <f>'Z2'!$X$19</f>
        <v>1.2</v>
      </c>
      <c r="I15" s="336">
        <f>'Z2'!$Y$19</f>
        <v>6.35</v>
      </c>
      <c r="J15" s="337">
        <f>'Z2'!$Z$19</f>
        <v>0</v>
      </c>
      <c r="K15" s="338">
        <f>'Z2'!$AA$19</f>
        <v>7.55</v>
      </c>
    </row>
    <row r="16" spans="1:11" s="100" customFormat="1" ht="16.5">
      <c r="A16" s="348">
        <v>3</v>
      </c>
      <c r="B16" s="332">
        <f>'Z2'!A16</f>
        <v>11</v>
      </c>
      <c r="C16" s="399" t="str">
        <f>'Z2'!B16</f>
        <v xml:space="preserve">Schokin Victoria </v>
      </c>
      <c r="D16" s="400">
        <f>'Z2'!C16</f>
        <v>2010</v>
      </c>
      <c r="E16" s="401" t="str">
        <f>'Z2'!D16</f>
        <v>SVNA Hamburg</v>
      </c>
      <c r="F16" s="332" t="str">
        <f>'Z2'!E16</f>
        <v>DEU</v>
      </c>
      <c r="G16" s="334" t="str">
        <f>Seznam!G5</f>
        <v>Fialová</v>
      </c>
      <c r="H16" s="415">
        <f>'Z2'!X16</f>
        <v>1</v>
      </c>
      <c r="I16" s="336">
        <f>'Z2'!Y16</f>
        <v>6.0500000000000007</v>
      </c>
      <c r="J16" s="337">
        <f>'Z2'!Z16</f>
        <v>0</v>
      </c>
      <c r="K16" s="338">
        <f>'Z2'!AA16</f>
        <v>7.0500000000000007</v>
      </c>
    </row>
    <row r="17" spans="1:11" s="100" customFormat="1" ht="16.5">
      <c r="A17" s="191">
        <v>4</v>
      </c>
      <c r="B17" s="309">
        <f>'Z2'!A15</f>
        <v>10</v>
      </c>
      <c r="C17" s="402" t="str">
        <f>'Z2'!B15</f>
        <v xml:space="preserve">Erika Bubeníčková </v>
      </c>
      <c r="D17" s="403">
        <f>'Z2'!C15</f>
        <v>2010</v>
      </c>
      <c r="E17" s="404" t="str">
        <f>'Z2'!D15</f>
        <v>SK Triumf Praha</v>
      </c>
      <c r="F17" s="309" t="str">
        <f>'Z2'!E15</f>
        <v>CZE</v>
      </c>
      <c r="G17" s="311" t="e">
        <f>Seznam!#REF!</f>
        <v>#REF!</v>
      </c>
      <c r="H17" s="416">
        <f>'Z2'!X15</f>
        <v>1.2</v>
      </c>
      <c r="I17" s="103">
        <f>'Z2'!Y15</f>
        <v>5.7499999999999991</v>
      </c>
      <c r="J17" s="203">
        <f>'Z2'!Z15</f>
        <v>0</v>
      </c>
      <c r="K17" s="315">
        <f>'Z2'!AA15</f>
        <v>6.9499999999999993</v>
      </c>
    </row>
    <row r="18" spans="1:11" s="100" customFormat="1" ht="16.5">
      <c r="A18" s="191">
        <v>5</v>
      </c>
      <c r="B18" s="309">
        <f>'Z2'!A11</f>
        <v>5</v>
      </c>
      <c r="C18" s="402" t="str">
        <f>'Z2'!B11</f>
        <v xml:space="preserve">Kratochvílová Leontýna </v>
      </c>
      <c r="D18" s="403">
        <f>'Z2'!C11</f>
        <v>2010</v>
      </c>
      <c r="E18" s="404" t="str">
        <f>'Z2'!D11</f>
        <v>TJ Sokol Plzeň IV</v>
      </c>
      <c r="F18" s="309" t="str">
        <f>'Z2'!E11</f>
        <v>CZE</v>
      </c>
      <c r="G18" s="311" t="e">
        <f>Seznam!#REF!</f>
        <v>#REF!</v>
      </c>
      <c r="H18" s="416">
        <f>'Z2'!X11</f>
        <v>1</v>
      </c>
      <c r="I18" s="103">
        <f>'Z2'!Y11</f>
        <v>5.6</v>
      </c>
      <c r="J18" s="203">
        <f>'Z2'!Z11</f>
        <v>0</v>
      </c>
      <c r="K18" s="315">
        <f>'Z2'!AA11</f>
        <v>6.6</v>
      </c>
    </row>
    <row r="19" spans="1:11" s="100" customFormat="1" ht="16.5">
      <c r="A19" s="191">
        <v>6</v>
      </c>
      <c r="B19" s="309">
        <f>'Z2'!A17</f>
        <v>12</v>
      </c>
      <c r="C19" s="402" t="str">
        <f>'Z2'!B17</f>
        <v xml:space="preserve">Malá Agáta </v>
      </c>
      <c r="D19" s="403">
        <f>'Z2'!C17</f>
        <v>2010</v>
      </c>
      <c r="E19" s="404" t="str">
        <f>'Z2'!D17</f>
        <v>ŠK Juventa Bratislava</v>
      </c>
      <c r="F19" s="309" t="str">
        <f>'Z2'!E17</f>
        <v>CZE</v>
      </c>
      <c r="G19" s="311" t="str">
        <f>Seznam!G9</f>
        <v>Lorencová</v>
      </c>
      <c r="H19" s="416">
        <f>'Z2'!X17</f>
        <v>1.1000000000000001</v>
      </c>
      <c r="I19" s="103">
        <f>'Z2'!Y17</f>
        <v>4.9999999999999991</v>
      </c>
      <c r="J19" s="203">
        <f>'Z2'!Z17</f>
        <v>0</v>
      </c>
      <c r="K19" s="315">
        <f>'Z2'!AA17</f>
        <v>6.1</v>
      </c>
    </row>
    <row r="20" spans="1:11" s="100" customFormat="1" ht="16.5">
      <c r="A20" s="191">
        <v>7</v>
      </c>
      <c r="B20" s="309">
        <f>'Z2'!A12</f>
        <v>6</v>
      </c>
      <c r="C20" s="402" t="str">
        <f>'Z2'!B12</f>
        <v>Janoušková Mia</v>
      </c>
      <c r="D20" s="403">
        <f>'Z2'!C12</f>
        <v>2010</v>
      </c>
      <c r="E20" s="404" t="str">
        <f>'Z2'!D12</f>
        <v xml:space="preserve">TJSK Prague </v>
      </c>
      <c r="F20" s="309" t="str">
        <f>'Z2'!E12</f>
        <v>CZE</v>
      </c>
      <c r="G20" s="311">
        <f>Seznam!G8</f>
        <v>0</v>
      </c>
      <c r="H20" s="416">
        <f>'Z2'!X12</f>
        <v>0.7</v>
      </c>
      <c r="I20" s="103">
        <f>'Z2'!Y12</f>
        <v>5.3500000000000005</v>
      </c>
      <c r="J20" s="203">
        <f>'Z2'!Z12</f>
        <v>0</v>
      </c>
      <c r="K20" s="315">
        <f>'Z2'!AA12</f>
        <v>6.0500000000000007</v>
      </c>
    </row>
    <row r="21" spans="1:11" s="100" customFormat="1" ht="16.5">
      <c r="A21" s="191">
        <v>8</v>
      </c>
      <c r="B21" s="309">
        <f>'Z2'!A13</f>
        <v>7</v>
      </c>
      <c r="C21" s="402" t="str">
        <f>'Z2'!B13</f>
        <v xml:space="preserve">Ullmanová Tereza </v>
      </c>
      <c r="D21" s="403">
        <f>'Z2'!C13</f>
        <v>2010</v>
      </c>
      <c r="E21" s="404" t="str">
        <f>'Z2'!D13</f>
        <v>Slavia SK Rapid Plzeň</v>
      </c>
      <c r="F21" s="309" t="str">
        <f>'Z2'!E13</f>
        <v>CZE</v>
      </c>
      <c r="G21" s="311" t="e">
        <f>Seznam!#REF!</f>
        <v>#REF!</v>
      </c>
      <c r="H21" s="416">
        <f>'Z2'!X13</f>
        <v>0.7</v>
      </c>
      <c r="I21" s="103">
        <f>'Z2'!Y13</f>
        <v>5.3000000000000007</v>
      </c>
      <c r="J21" s="203">
        <f>'Z2'!Z13</f>
        <v>0</v>
      </c>
      <c r="K21" s="315">
        <f>'Z2'!AA13</f>
        <v>6.0000000000000009</v>
      </c>
    </row>
    <row r="22" spans="1:11" s="100" customFormat="1" ht="16.5">
      <c r="A22" s="191">
        <v>9</v>
      </c>
      <c r="B22" s="331">
        <f>'Z2'!A9</f>
        <v>2</v>
      </c>
      <c r="C22" s="410" t="str">
        <f>'Z2'!B9</f>
        <v xml:space="preserve">Szabová Viktória  </v>
      </c>
      <c r="D22" s="411">
        <f>'Z2'!C9</f>
        <v>2010</v>
      </c>
      <c r="E22" s="412" t="str">
        <f>'Z2'!D9</f>
        <v>ŠK Juventa Bratislava</v>
      </c>
      <c r="F22" s="331" t="str">
        <f>'Z2'!E9</f>
        <v>CZE</v>
      </c>
      <c r="G22" s="311" t="str">
        <f>Seznam!G7</f>
        <v>Kučerová</v>
      </c>
      <c r="H22" s="416">
        <f>'Z2'!X9</f>
        <v>0.9</v>
      </c>
      <c r="I22" s="103">
        <f>'Z2'!Y9</f>
        <v>4.9499999999999993</v>
      </c>
      <c r="J22" s="203">
        <f>'Z2'!Z9</f>
        <v>0</v>
      </c>
      <c r="K22" s="315">
        <f>'Z2'!AA9</f>
        <v>5.85</v>
      </c>
    </row>
    <row r="23" spans="1:11" s="100" customFormat="1" ht="16.5">
      <c r="A23" s="191" t="s">
        <v>1616</v>
      </c>
      <c r="B23" s="331">
        <f>'Z2'!A10</f>
        <v>3</v>
      </c>
      <c r="C23" s="410" t="str">
        <f>'Z2'!B10</f>
        <v xml:space="preserve">Fialová Karolína </v>
      </c>
      <c r="D23" s="411">
        <f>'Z2'!C10</f>
        <v>2010</v>
      </c>
      <c r="E23" s="412" t="str">
        <f>'Z2'!D10</f>
        <v>TJ Sokol Plzeň IV</v>
      </c>
      <c r="F23" s="331" t="str">
        <f>'Z2'!E10</f>
        <v>CZE</v>
      </c>
      <c r="G23" s="315" t="e">
        <f>Seznam!#REF!</f>
        <v>#REF!</v>
      </c>
      <c r="H23" s="416">
        <f>'Z2'!X10</f>
        <v>0.7</v>
      </c>
      <c r="I23" s="103">
        <f>'Z2'!Y10</f>
        <v>4.95</v>
      </c>
      <c r="J23" s="203">
        <f>'Z2'!Z10</f>
        <v>0</v>
      </c>
      <c r="K23" s="315">
        <f>'Z2'!AA10</f>
        <v>5.65</v>
      </c>
    </row>
    <row r="24" spans="1:11" s="100" customFormat="1" ht="17.25" thickBot="1">
      <c r="A24" s="193" t="s">
        <v>1616</v>
      </c>
      <c r="B24" s="312">
        <f>'Z2'!A18</f>
        <v>13</v>
      </c>
      <c r="C24" s="407" t="str">
        <f>'Z2'!B18</f>
        <v>Hubená Ema</v>
      </c>
      <c r="D24" s="408">
        <f>'Z2'!C18</f>
        <v>2010</v>
      </c>
      <c r="E24" s="409" t="str">
        <f>'Z2'!D18</f>
        <v xml:space="preserve">TJSK Prague </v>
      </c>
      <c r="F24" s="312" t="str">
        <f>'Z2'!E18</f>
        <v>CZE</v>
      </c>
      <c r="G24" s="314"/>
      <c r="H24" s="417">
        <f>'Z2'!X18</f>
        <v>0.9</v>
      </c>
      <c r="I24" s="68">
        <f>'Z2'!Y18</f>
        <v>4.75</v>
      </c>
      <c r="J24" s="204">
        <f>'Z2'!Z18</f>
        <v>0</v>
      </c>
      <c r="K24" s="69">
        <f>'Z2'!AA18</f>
        <v>5.65</v>
      </c>
    </row>
    <row r="25" spans="1:11" ht="15.75" thickTop="1"/>
  </sheetData>
  <sortState ref="B14:K24">
    <sortCondition descending="1" ref="K14:K24"/>
  </sortState>
  <mergeCells count="5">
    <mergeCell ref="A1:F1"/>
    <mergeCell ref="A3:F3"/>
    <mergeCell ref="A5:F5"/>
    <mergeCell ref="A7:F7"/>
    <mergeCell ref="H10:J10"/>
  </mergeCells>
  <phoneticPr fontId="13" type="noConversion"/>
  <printOptions horizontalCentered="1"/>
  <pageMargins left="0" right="0" top="0.78740157480314965" bottom="0" header="0" footer="0"/>
  <pageSetup paperSize="9" orientation="landscape" horizontalDpi="4294967293" verticalDpi="4294967293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14" workbookViewId="0">
      <selection activeCell="B34" sqref="B34"/>
    </sheetView>
  </sheetViews>
  <sheetFormatPr defaultRowHeight="15"/>
  <cols>
    <col min="1" max="1" width="9.7109375" style="73" customWidth="1"/>
    <col min="2" max="2" width="5.85546875" style="73" bestFit="1" customWidth="1"/>
    <col min="3" max="3" width="19" style="73" bestFit="1" customWidth="1"/>
    <col min="4" max="4" width="6.7109375" style="72" customWidth="1"/>
    <col min="5" max="5" width="40" style="73" bestFit="1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505" t="s">
        <v>1042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6" customFormat="1">
      <c r="A2" s="42"/>
      <c r="B2" s="43"/>
      <c r="D2" s="42"/>
      <c r="E2" s="43"/>
      <c r="F2" s="43"/>
      <c r="G2" s="42"/>
      <c r="H2" s="42"/>
      <c r="I2" s="42"/>
      <c r="J2" s="50"/>
    </row>
    <row r="3" spans="1:16" customFormat="1" ht="40.5">
      <c r="A3" s="506" t="s">
        <v>1574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6" s="47" customFormat="1" ht="14.25">
      <c r="A4" s="45"/>
      <c r="B4" s="46"/>
      <c r="C4" s="46"/>
      <c r="D4" s="46"/>
      <c r="E4" s="46"/>
      <c r="F4" s="46"/>
      <c r="G4" s="46"/>
      <c r="H4" s="46"/>
      <c r="I4" s="46"/>
      <c r="J4" s="107"/>
    </row>
    <row r="5" spans="1:16" customFormat="1" ht="19.5">
      <c r="A5" s="507" t="s">
        <v>1575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6" s="47" customFormat="1" ht="7.5" customHeight="1">
      <c r="A6" s="45"/>
      <c r="B6" s="46"/>
      <c r="C6" s="46"/>
      <c r="D6" s="46"/>
      <c r="E6" s="46"/>
      <c r="F6" s="46"/>
      <c r="G6" s="46"/>
      <c r="H6" s="46"/>
      <c r="I6" s="46"/>
      <c r="J6" s="107"/>
    </row>
    <row r="7" spans="1:16" customFormat="1" ht="19.5">
      <c r="A7" s="507" t="str">
        <f>Místo</f>
        <v>Milevsko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49" t="s">
        <v>1583</v>
      </c>
    </row>
    <row r="10" spans="1:16" ht="17.25" thickTop="1">
      <c r="A10" s="74"/>
      <c r="B10" s="75"/>
      <c r="C10" s="76"/>
      <c r="D10" s="77"/>
      <c r="E10" s="78"/>
      <c r="F10" s="318"/>
      <c r="G10" s="510" t="str">
        <f>Kat3S1</f>
        <v>sestava bez náčiní</v>
      </c>
      <c r="H10" s="510"/>
      <c r="I10" s="510"/>
      <c r="J10" s="511"/>
      <c r="K10" s="512" t="str">
        <f>Kat3S2</f>
        <v>sestava s libovolným náčiním</v>
      </c>
      <c r="L10" s="513"/>
      <c r="M10" s="513"/>
      <c r="N10" s="513"/>
      <c r="O10" s="514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319" t="s">
        <v>4</v>
      </c>
      <c r="G11" s="316" t="s">
        <v>1046</v>
      </c>
      <c r="H11" s="85" t="s">
        <v>1047</v>
      </c>
      <c r="I11" s="85" t="s">
        <v>5</v>
      </c>
      <c r="J11" s="86" t="s">
        <v>1048</v>
      </c>
      <c r="K11" s="508" t="s">
        <v>1050</v>
      </c>
      <c r="L11" s="64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320"/>
      <c r="G12" s="317" t="s">
        <v>8</v>
      </c>
      <c r="H12" s="92" t="s">
        <v>11</v>
      </c>
      <c r="I12" s="92"/>
      <c r="J12" s="93"/>
      <c r="K12" s="509"/>
      <c r="L12" s="66" t="s">
        <v>8</v>
      </c>
      <c r="M12" s="92" t="s">
        <v>11</v>
      </c>
      <c r="N12" s="92"/>
      <c r="O12" s="93"/>
      <c r="P12" s="110"/>
    </row>
    <row r="13" spans="1:16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98">
        <v>0</v>
      </c>
      <c r="H13" s="98" t="e">
        <v>#NUM!</v>
      </c>
      <c r="I13" s="98">
        <v>0</v>
      </c>
      <c r="J13" s="99" t="e">
        <v>#NUM!</v>
      </c>
      <c r="K13" s="111"/>
      <c r="L13" s="98">
        <v>0</v>
      </c>
      <c r="M13" s="98" t="e">
        <v>#NUM!</v>
      </c>
      <c r="N13" s="98">
        <v>0</v>
      </c>
      <c r="O13" s="99" t="e">
        <v>#NUM!</v>
      </c>
      <c r="P13" s="112" t="e">
        <v>#NUM!</v>
      </c>
    </row>
    <row r="14" spans="1:16" s="100" customFormat="1" ht="17.25" thickTop="1">
      <c r="A14" s="339">
        <v>1</v>
      </c>
      <c r="B14" s="339">
        <f>Seznam!B29</f>
        <v>6</v>
      </c>
      <c r="C14" s="340" t="str">
        <f>Seznam!C29</f>
        <v>Diefenbach Emely</v>
      </c>
      <c r="D14" s="341">
        <f>Seznam!D29</f>
        <v>2009</v>
      </c>
      <c r="E14" s="342" t="str">
        <f>Seznam!E29</f>
        <v>SVNA Hamburg</v>
      </c>
      <c r="F14" s="339" t="str">
        <f>Seznam!F42</f>
        <v>CZE</v>
      </c>
      <c r="G14" s="344">
        <f>'Z3'!X14</f>
        <v>1.6</v>
      </c>
      <c r="H14" s="344">
        <f>'Z3'!Y14</f>
        <v>6.7500000000000009</v>
      </c>
      <c r="I14" s="343">
        <f>'Z3'!Z14</f>
        <v>0</v>
      </c>
      <c r="J14" s="345">
        <f>'Z3'!AA14</f>
        <v>8.3500000000000014</v>
      </c>
      <c r="K14" s="346" t="str">
        <f>'Z3'!W37</f>
        <v>obruč</v>
      </c>
      <c r="L14" s="343">
        <f>'Z3'!X37</f>
        <v>1.5</v>
      </c>
      <c r="M14" s="344">
        <f>'Z3'!Y37</f>
        <v>5.6000000000000005</v>
      </c>
      <c r="N14" s="343">
        <f>'Z3'!Z37</f>
        <v>0</v>
      </c>
      <c r="O14" s="345">
        <f>'Z3'!AA37</f>
        <v>7.1000000000000005</v>
      </c>
      <c r="P14" s="347">
        <f>'Z3'!AB37</f>
        <v>15.450000000000003</v>
      </c>
    </row>
    <row r="15" spans="1:16" s="100" customFormat="1" ht="16.5">
      <c r="A15" s="418">
        <v>2</v>
      </c>
      <c r="B15" s="418">
        <f>Seznam!B42</f>
        <v>23</v>
      </c>
      <c r="C15" s="419" t="str">
        <f>Seznam!C42</f>
        <v xml:space="preserve">Yuza Oleksandra </v>
      </c>
      <c r="D15" s="420">
        <f>Seznam!D42</f>
        <v>2009</v>
      </c>
      <c r="E15" s="421" t="str">
        <f>Seznam!E42</f>
        <v>SC 80 Chomutov</v>
      </c>
      <c r="F15" s="418" t="str">
        <f>Seznam!F33</f>
        <v>CZE</v>
      </c>
      <c r="G15" s="423">
        <f>'Z3'!X27</f>
        <v>1.7</v>
      </c>
      <c r="H15" s="423">
        <f>'Z3'!Y27</f>
        <v>5.9499999999999993</v>
      </c>
      <c r="I15" s="422">
        <f>'Z3'!Z27</f>
        <v>0</v>
      </c>
      <c r="J15" s="424">
        <f>'Z3'!AA27</f>
        <v>7.6499999999999995</v>
      </c>
      <c r="K15" s="425" t="str">
        <f>'Z3'!W50</f>
        <v>švih</v>
      </c>
      <c r="L15" s="422">
        <f>'Z3'!X50</f>
        <v>1.7</v>
      </c>
      <c r="M15" s="423">
        <f>'Z3'!Y50</f>
        <v>5.6000000000000005</v>
      </c>
      <c r="N15" s="422">
        <f>'Z3'!Z50</f>
        <v>0</v>
      </c>
      <c r="O15" s="424">
        <f>'Z3'!AA50</f>
        <v>7.3000000000000007</v>
      </c>
      <c r="P15" s="426">
        <f>'Z3'!AB50</f>
        <v>14.95</v>
      </c>
    </row>
    <row r="16" spans="1:16" s="100" customFormat="1" ht="16.5">
      <c r="A16" s="348">
        <v>3</v>
      </c>
      <c r="B16" s="348">
        <f>Seznam!B35</f>
        <v>13</v>
      </c>
      <c r="C16" s="349" t="str">
        <f>Seznam!C35</f>
        <v xml:space="preserve">Moravcová Světlana </v>
      </c>
      <c r="D16" s="350">
        <f>Seznam!D35</f>
        <v>2009</v>
      </c>
      <c r="E16" s="351" t="str">
        <f>Seznam!E35</f>
        <v>TJ Slavoj Plzeň</v>
      </c>
      <c r="F16" s="348" t="str">
        <f>Seznam!F39</f>
        <v>CZE</v>
      </c>
      <c r="G16" s="336">
        <f>'Z3'!X20</f>
        <v>1.3</v>
      </c>
      <c r="H16" s="336">
        <f>'Z3'!Y20</f>
        <v>5.45</v>
      </c>
      <c r="I16" s="352">
        <f>'Z3'!Z20</f>
        <v>0</v>
      </c>
      <c r="J16" s="353">
        <f>'Z3'!AA20</f>
        <v>6.75</v>
      </c>
      <c r="K16" s="354" t="str">
        <f>'Z3'!W43</f>
        <v>švih</v>
      </c>
      <c r="L16" s="352">
        <f>'Z3'!X43</f>
        <v>1.4000000000000001</v>
      </c>
      <c r="M16" s="336">
        <f>'Z3'!Y43</f>
        <v>5.55</v>
      </c>
      <c r="N16" s="352">
        <f>'Z3'!Z43</f>
        <v>0</v>
      </c>
      <c r="O16" s="353">
        <f>'Z3'!AA43</f>
        <v>6.95</v>
      </c>
      <c r="P16" s="355">
        <f>'Z3'!AB43</f>
        <v>13.7</v>
      </c>
    </row>
    <row r="17" spans="1:16" s="100" customFormat="1" ht="16.5">
      <c r="A17" s="191">
        <v>4</v>
      </c>
      <c r="B17" s="191">
        <f>Seznam!B34</f>
        <v>12</v>
      </c>
      <c r="C17" s="192" t="str">
        <f>Seznam!C34</f>
        <v xml:space="preserve">Špontak Viktorie </v>
      </c>
      <c r="D17" s="85">
        <f>Seznam!D34</f>
        <v>2009</v>
      </c>
      <c r="E17" s="101" t="str">
        <f>Seznam!E34</f>
        <v xml:space="preserve">TJSK Prague </v>
      </c>
      <c r="F17" s="191" t="str">
        <f>Seznam!F40</f>
        <v>DEU</v>
      </c>
      <c r="G17" s="103">
        <f>'Z3'!X19</f>
        <v>0.3</v>
      </c>
      <c r="H17" s="103">
        <f>'Z3'!Y19</f>
        <v>5.6000000000000005</v>
      </c>
      <c r="I17" s="102">
        <f>'Z3'!Z19</f>
        <v>0</v>
      </c>
      <c r="J17" s="104">
        <f>'Z3'!AA19</f>
        <v>5.9</v>
      </c>
      <c r="K17" s="113" t="str">
        <f>'Z3'!W42</f>
        <v>švih</v>
      </c>
      <c r="L17" s="102">
        <f>'Z3'!X42</f>
        <v>1.5</v>
      </c>
      <c r="M17" s="103">
        <f>'Z3'!Y42</f>
        <v>5.3999999999999995</v>
      </c>
      <c r="N17" s="102">
        <f>'Z3'!Z42</f>
        <v>0</v>
      </c>
      <c r="O17" s="104">
        <f>'Z3'!AA42</f>
        <v>6.8999999999999995</v>
      </c>
      <c r="P17" s="321">
        <f>'Z3'!AB42</f>
        <v>12.8</v>
      </c>
    </row>
    <row r="18" spans="1:16" s="100" customFormat="1" ht="16.5">
      <c r="A18" s="191">
        <v>5</v>
      </c>
      <c r="B18" s="191">
        <f>Seznam!B38</f>
        <v>16</v>
      </c>
      <c r="C18" s="192" t="str">
        <f>Seznam!C38</f>
        <v>Vaňková Berenika</v>
      </c>
      <c r="D18" s="85">
        <f>Seznam!D38</f>
        <v>2009</v>
      </c>
      <c r="E18" s="101" t="str">
        <f>Seznam!E38</f>
        <v>RGC Karlovy Vary</v>
      </c>
      <c r="F18" s="191" t="str">
        <f>Seznam!F32</f>
        <v>CZE</v>
      </c>
      <c r="G18" s="103">
        <f>'Z3'!X23</f>
        <v>1.2</v>
      </c>
      <c r="H18" s="103">
        <f>'Z3'!Y23</f>
        <v>4.7</v>
      </c>
      <c r="I18" s="102">
        <f>'Z3'!Z23</f>
        <v>0</v>
      </c>
      <c r="J18" s="104">
        <f>'Z3'!AA23</f>
        <v>5.9</v>
      </c>
      <c r="K18" s="113" t="str">
        <f>'Z3'!W46</f>
        <v>švih</v>
      </c>
      <c r="L18" s="102">
        <f>'Z3'!X46</f>
        <v>0.9</v>
      </c>
      <c r="M18" s="103">
        <f>'Z3'!Y46</f>
        <v>5.25</v>
      </c>
      <c r="N18" s="102">
        <f>'Z3'!Z46</f>
        <v>0</v>
      </c>
      <c r="O18" s="104">
        <f>'Z3'!AA46</f>
        <v>6.15</v>
      </c>
      <c r="P18" s="321">
        <f>'Z3'!AB46</f>
        <v>12.05</v>
      </c>
    </row>
    <row r="19" spans="1:16" s="100" customFormat="1" ht="16.5">
      <c r="A19" s="191">
        <v>6</v>
      </c>
      <c r="B19" s="191">
        <f>Seznam!B26</f>
        <v>3</v>
      </c>
      <c r="C19" s="192" t="str">
        <f>Seznam!C26</f>
        <v xml:space="preserve">Trejbalová Monika </v>
      </c>
      <c r="D19" s="85">
        <f>Seznam!D26</f>
        <v>2009</v>
      </c>
      <c r="E19" s="101" t="str">
        <f>Seznam!E26</f>
        <v>SC 80 Chomutov</v>
      </c>
      <c r="F19" s="191" t="str">
        <f>Seznam!F30</f>
        <v>CZE</v>
      </c>
      <c r="G19" s="103">
        <f>'Z3'!X11</f>
        <v>2.5</v>
      </c>
      <c r="H19" s="103">
        <f>'Z3'!Y11</f>
        <v>4.05</v>
      </c>
      <c r="I19" s="102">
        <f>'Z3'!Z11</f>
        <v>0</v>
      </c>
      <c r="J19" s="104">
        <f>'Z3'!AA11</f>
        <v>6.55</v>
      </c>
      <c r="K19" s="113" t="str">
        <f>'Z3'!W34</f>
        <v>švih</v>
      </c>
      <c r="L19" s="102">
        <f>'Z3'!X34</f>
        <v>0.9</v>
      </c>
      <c r="M19" s="103">
        <f>'Z3'!Y34</f>
        <v>4.3</v>
      </c>
      <c r="N19" s="102">
        <f>'Z3'!Z34</f>
        <v>0</v>
      </c>
      <c r="O19" s="104">
        <f>'Z3'!AA34</f>
        <v>5.2</v>
      </c>
      <c r="P19" s="321">
        <f>'Z3'!AB34</f>
        <v>11.75</v>
      </c>
    </row>
    <row r="20" spans="1:16" s="100" customFormat="1" ht="16.5">
      <c r="A20" s="191">
        <v>7</v>
      </c>
      <c r="B20" s="191">
        <f>Seznam!B31</f>
        <v>8</v>
      </c>
      <c r="C20" s="192" t="str">
        <f>Seznam!C31</f>
        <v xml:space="preserve">Iwanow Alina </v>
      </c>
      <c r="D20" s="85">
        <f>Seznam!D31</f>
        <v>2009</v>
      </c>
      <c r="E20" s="101" t="str">
        <f>Seznam!E31</f>
        <v>SVNA Hamburg</v>
      </c>
      <c r="F20" s="191" t="e">
        <f>Seznam!#REF!</f>
        <v>#REF!</v>
      </c>
      <c r="G20" s="103">
        <f>'Z3'!X16</f>
        <v>0</v>
      </c>
      <c r="H20" s="103">
        <f>'Z3'!Y16</f>
        <v>4.05</v>
      </c>
      <c r="I20" s="102">
        <f>'Z3'!Z16</f>
        <v>0</v>
      </c>
      <c r="J20" s="104">
        <f>'Z3'!AA16</f>
        <v>4.8499999999999996</v>
      </c>
      <c r="K20" s="113" t="str">
        <f>'Z3'!W39</f>
        <v>obruč</v>
      </c>
      <c r="L20" s="102">
        <f>'Z3'!X39</f>
        <v>0.9</v>
      </c>
      <c r="M20" s="103">
        <f>'Z3'!Y39</f>
        <v>5.6999999999999993</v>
      </c>
      <c r="N20" s="102">
        <f>'Z3'!Z39</f>
        <v>0</v>
      </c>
      <c r="O20" s="104">
        <f>'Z3'!AA39</f>
        <v>6.6</v>
      </c>
      <c r="P20" s="321">
        <f>'Z3'!AB39</f>
        <v>11.45</v>
      </c>
    </row>
    <row r="21" spans="1:16" s="100" customFormat="1" ht="16.5">
      <c r="A21" s="191">
        <v>8</v>
      </c>
      <c r="B21" s="191">
        <f>Seznam!B40</f>
        <v>18</v>
      </c>
      <c r="C21" s="192" t="str">
        <f>Seznam!C40</f>
        <v xml:space="preserve">Kibler Sophija </v>
      </c>
      <c r="D21" s="85">
        <f>Seznam!D40</f>
        <v>2009</v>
      </c>
      <c r="E21" s="101" t="str">
        <f>Seznam!E40</f>
        <v>SVNA Hamburg</v>
      </c>
      <c r="F21" s="191" t="str">
        <f>Seznam!F28</f>
        <v>AUT</v>
      </c>
      <c r="G21" s="103">
        <f>'Z3'!X25</f>
        <v>0</v>
      </c>
      <c r="H21" s="103">
        <f>'Z3'!Y25</f>
        <v>4.7</v>
      </c>
      <c r="I21" s="102">
        <f>'Z3'!Z25</f>
        <v>0</v>
      </c>
      <c r="J21" s="104">
        <f>'Z3'!AA25</f>
        <v>5.3</v>
      </c>
      <c r="K21" s="113" t="str">
        <f>'Z3'!W48</f>
        <v>obruč</v>
      </c>
      <c r="L21" s="102">
        <f>'Z3'!X48</f>
        <v>0.7</v>
      </c>
      <c r="M21" s="103">
        <f>'Z3'!Y48</f>
        <v>5.35</v>
      </c>
      <c r="N21" s="102">
        <f>'Z3'!Z48</f>
        <v>0</v>
      </c>
      <c r="O21" s="104">
        <f>'Z3'!AA48</f>
        <v>6.05</v>
      </c>
      <c r="P21" s="321">
        <f>'Z3'!AB48</f>
        <v>11.35</v>
      </c>
    </row>
    <row r="22" spans="1:16" s="100" customFormat="1" ht="16.5">
      <c r="A22" s="191">
        <v>9</v>
      </c>
      <c r="B22" s="191">
        <f>Seznam!B25</f>
        <v>2</v>
      </c>
      <c r="C22" s="192" t="str">
        <f>Seznam!C25</f>
        <v>Černá Kateřina</v>
      </c>
      <c r="D22" s="85">
        <f>Seznam!D25</f>
        <v>2009</v>
      </c>
      <c r="E22" s="101" t="str">
        <f>Seznam!E25</f>
        <v>TJ Slavoj Plzeň</v>
      </c>
      <c r="F22" s="191" t="s">
        <v>1049</v>
      </c>
      <c r="G22" s="103">
        <f>'Z3'!X10</f>
        <v>1</v>
      </c>
      <c r="H22" s="103">
        <f>'Z3'!Y10</f>
        <v>4.95</v>
      </c>
      <c r="I22" s="102">
        <f>'Z3'!Z10</f>
        <v>0</v>
      </c>
      <c r="J22" s="104">
        <f>'Z3'!AA10</f>
        <v>5.95</v>
      </c>
      <c r="K22" s="113" t="str">
        <f>'Z3'!W33</f>
        <v>švih</v>
      </c>
      <c r="L22" s="102">
        <f>'Z3'!X33</f>
        <v>0.8</v>
      </c>
      <c r="M22" s="103">
        <f>'Z3'!Y33</f>
        <v>4.5500000000000007</v>
      </c>
      <c r="N22" s="102">
        <f>'Z3'!Z33</f>
        <v>0</v>
      </c>
      <c r="O22" s="104">
        <f>'Z3'!AA33</f>
        <v>5.3500000000000005</v>
      </c>
      <c r="P22" s="321">
        <f>'Z3'!AB33</f>
        <v>11.3</v>
      </c>
    </row>
    <row r="23" spans="1:16" s="100" customFormat="1" ht="16.5">
      <c r="A23" s="191">
        <v>10</v>
      </c>
      <c r="B23" s="191">
        <f>Seznam!B24</f>
        <v>1</v>
      </c>
      <c r="C23" s="192" t="str">
        <f>Seznam!C24</f>
        <v xml:space="preserve">Hanzlíková Natálie </v>
      </c>
      <c r="D23" s="85">
        <f>Seznam!D24</f>
        <v>2009</v>
      </c>
      <c r="E23" s="101" t="str">
        <f>Seznam!E24</f>
        <v>SC 80 Chomutov</v>
      </c>
      <c r="F23" s="191" t="str">
        <f>Seznam!F26</f>
        <v>CZE</v>
      </c>
      <c r="G23" s="103">
        <f>'Z3'!X9</f>
        <v>0.9</v>
      </c>
      <c r="H23" s="103">
        <f>'Z3'!Y9</f>
        <v>4.5</v>
      </c>
      <c r="I23" s="102">
        <f>'Z3'!Z9</f>
        <v>0</v>
      </c>
      <c r="J23" s="104">
        <f>'Z3'!AA9</f>
        <v>5.4</v>
      </c>
      <c r="K23" s="113" t="str">
        <f>'Z3'!W32</f>
        <v>švih</v>
      </c>
      <c r="L23" s="102">
        <f>'Z3'!X32</f>
        <v>0.6</v>
      </c>
      <c r="M23" s="103">
        <f>'Z3'!Y32</f>
        <v>4.7500000000000009</v>
      </c>
      <c r="N23" s="102">
        <f>'Z3'!Z32</f>
        <v>0</v>
      </c>
      <c r="O23" s="104">
        <f>'Z3'!AA32</f>
        <v>5.3500000000000005</v>
      </c>
      <c r="P23" s="321">
        <f>'Z3'!AB32</f>
        <v>10.75</v>
      </c>
    </row>
    <row r="24" spans="1:16" s="100" customFormat="1" ht="16.5">
      <c r="A24" s="191">
        <v>11</v>
      </c>
      <c r="B24" s="191">
        <f>Seznam!B41</f>
        <v>21</v>
      </c>
      <c r="C24" s="192" t="str">
        <f>Seznam!C41</f>
        <v>Havlicová Gréta</v>
      </c>
      <c r="D24" s="85">
        <f>Seznam!D41</f>
        <v>2009</v>
      </c>
      <c r="E24" s="101" t="str">
        <f>Seznam!E41</f>
        <v>Slavia SK Rapid Plzeň</v>
      </c>
      <c r="F24" s="191" t="str">
        <f>Seznam!F29</f>
        <v>DEU</v>
      </c>
      <c r="G24" s="103">
        <f>'Z3'!X26</f>
        <v>0.4</v>
      </c>
      <c r="H24" s="103">
        <f>'Z3'!Y26</f>
        <v>4.7</v>
      </c>
      <c r="I24" s="102">
        <f>'Z3'!Z26</f>
        <v>0</v>
      </c>
      <c r="J24" s="104">
        <f>'Z3'!AA26</f>
        <v>5.1000000000000005</v>
      </c>
      <c r="K24" s="113" t="str">
        <f>'Z3'!W49</f>
        <v>švih</v>
      </c>
      <c r="L24" s="102">
        <f>'Z3'!X49</f>
        <v>1</v>
      </c>
      <c r="M24" s="103">
        <f>'Z3'!Y49</f>
        <v>4.5</v>
      </c>
      <c r="N24" s="102">
        <f>'Z3'!Z49</f>
        <v>0</v>
      </c>
      <c r="O24" s="104">
        <f>'Z3'!AA49</f>
        <v>5.5</v>
      </c>
      <c r="P24" s="321">
        <f>'Z3'!AB49</f>
        <v>10.600000000000001</v>
      </c>
    </row>
    <row r="25" spans="1:16" s="100" customFormat="1" ht="16.5">
      <c r="A25" s="191">
        <v>12</v>
      </c>
      <c r="B25" s="191">
        <f>Seznam!B36</f>
        <v>14</v>
      </c>
      <c r="C25" s="192" t="str">
        <f>Seznam!C36</f>
        <v xml:space="preserve">Diana Kéry </v>
      </c>
      <c r="D25" s="85">
        <f>Seznam!D36</f>
        <v>2009</v>
      </c>
      <c r="E25" s="101" t="str">
        <f>Seznam!E36</f>
        <v>ŠK Juventa Bratislava</v>
      </c>
      <c r="F25" s="191" t="str">
        <f>Seznam!F24</f>
        <v>CZE</v>
      </c>
      <c r="G25" s="103">
        <f>'Z3'!X21</f>
        <v>0.4</v>
      </c>
      <c r="H25" s="103">
        <f>'Z3'!Y21</f>
        <v>4.75</v>
      </c>
      <c r="I25" s="102">
        <f>'Z3'!Z21</f>
        <v>0</v>
      </c>
      <c r="J25" s="104">
        <f>'Z3'!AA21</f>
        <v>5.15</v>
      </c>
      <c r="K25" s="113" t="str">
        <f>'Z3'!W44</f>
        <v>obruč</v>
      </c>
      <c r="L25" s="102">
        <f>'Z3'!X44</f>
        <v>1.2</v>
      </c>
      <c r="M25" s="103">
        <f>'Z3'!Y44</f>
        <v>4.1999999999999993</v>
      </c>
      <c r="N25" s="102">
        <f>'Z3'!Z44</f>
        <v>0</v>
      </c>
      <c r="O25" s="104">
        <f>'Z3'!AA44</f>
        <v>5.3999999999999995</v>
      </c>
      <c r="P25" s="321">
        <f>'Z3'!AB44</f>
        <v>10.55</v>
      </c>
    </row>
    <row r="26" spans="1:16" s="100" customFormat="1" ht="16.5">
      <c r="A26" s="191">
        <v>13</v>
      </c>
      <c r="B26" s="191">
        <f>Seznam!B30</f>
        <v>7</v>
      </c>
      <c r="C26" s="192" t="str">
        <f>Seznam!C30</f>
        <v xml:space="preserve">Simona Tejedyová </v>
      </c>
      <c r="D26" s="85">
        <f>Seznam!D30</f>
        <v>2009</v>
      </c>
      <c r="E26" s="101" t="str">
        <f>Seznam!E30</f>
        <v>ŠK Juventa Bratislava</v>
      </c>
      <c r="F26" s="191" t="str">
        <f>Seznam!F27</f>
        <v>CZE</v>
      </c>
      <c r="G26" s="103">
        <f>'Z3'!X15</f>
        <v>0</v>
      </c>
      <c r="H26" s="103">
        <f>'Z3'!Y15</f>
        <v>4.4000000000000004</v>
      </c>
      <c r="I26" s="102">
        <f>'Z3'!Z15</f>
        <v>0</v>
      </c>
      <c r="J26" s="104">
        <f>'Z3'!AA15</f>
        <v>4.9000000000000004</v>
      </c>
      <c r="K26" s="113" t="str">
        <f>'Z3'!W38</f>
        <v>obruč</v>
      </c>
      <c r="L26" s="102">
        <f>'Z3'!X38</f>
        <v>0.8</v>
      </c>
      <c r="M26" s="103">
        <f>'Z3'!Y38</f>
        <v>4.4000000000000004</v>
      </c>
      <c r="N26" s="102">
        <f>'Z3'!Z38</f>
        <v>0</v>
      </c>
      <c r="O26" s="104">
        <f>'Z3'!AA38</f>
        <v>5.2</v>
      </c>
      <c r="P26" s="321">
        <f>'Z3'!AB38</f>
        <v>10.100000000000001</v>
      </c>
    </row>
    <row r="27" spans="1:16" s="100" customFormat="1" ht="16.5">
      <c r="A27" s="191">
        <v>14</v>
      </c>
      <c r="B27" s="249">
        <f>Seznam!B33</f>
        <v>11</v>
      </c>
      <c r="C27" s="250" t="str">
        <f>Seznam!C33</f>
        <v xml:space="preserve">Mikšovicová Dominika </v>
      </c>
      <c r="D27" s="92">
        <f>Seznam!D33</f>
        <v>2009</v>
      </c>
      <c r="E27" s="251" t="str">
        <f>Seznam!E33</f>
        <v>SC 80 Chomutov</v>
      </c>
      <c r="F27" s="249" t="str">
        <f>Seznam!F34</f>
        <v>CZE</v>
      </c>
      <c r="G27" s="254">
        <f>'Z3'!X18</f>
        <v>0.3</v>
      </c>
      <c r="H27" s="254">
        <f>'Z3'!Y18</f>
        <v>4.4000000000000004</v>
      </c>
      <c r="I27" s="253">
        <f>'Z3'!Z18</f>
        <v>0</v>
      </c>
      <c r="J27" s="255">
        <f>'Z3'!AA18</f>
        <v>4.7</v>
      </c>
      <c r="K27" s="252" t="str">
        <f>'Z3'!W41</f>
        <v>švih</v>
      </c>
      <c r="L27" s="253">
        <f>'Z3'!X41</f>
        <v>0.7</v>
      </c>
      <c r="M27" s="254">
        <f>'Z3'!Y41</f>
        <v>4.3499999999999996</v>
      </c>
      <c r="N27" s="253">
        <f>'Z3'!Z41</f>
        <v>0</v>
      </c>
      <c r="O27" s="255">
        <f>'Z3'!AA41</f>
        <v>5.05</v>
      </c>
      <c r="P27" s="322">
        <f>'Z3'!AB41</f>
        <v>9.75</v>
      </c>
    </row>
    <row r="28" spans="1:16" s="100" customFormat="1" ht="16.5">
      <c r="A28" s="191">
        <v>15</v>
      </c>
      <c r="B28" s="249">
        <f>Seznam!B32</f>
        <v>10</v>
      </c>
      <c r="C28" s="250" t="str">
        <f>Seznam!C32</f>
        <v xml:space="preserve">Agáta Císarová </v>
      </c>
      <c r="D28" s="92">
        <f>Seznam!D32</f>
        <v>2009</v>
      </c>
      <c r="E28" s="251" t="str">
        <f>Seznam!E32</f>
        <v>ŠK Juventa Bratislava</v>
      </c>
      <c r="F28" s="249" t="s">
        <v>1049</v>
      </c>
      <c r="G28" s="254">
        <f>'Z3'!X17</f>
        <v>0.8</v>
      </c>
      <c r="H28" s="254">
        <f>'Z3'!Y17</f>
        <v>4.8499999999999996</v>
      </c>
      <c r="I28" s="253">
        <f>'Z3'!Z17</f>
        <v>0</v>
      </c>
      <c r="J28" s="255">
        <f>'Z3'!AA17</f>
        <v>5.6499999999999995</v>
      </c>
      <c r="K28" s="252" t="str">
        <f>'Z3'!W40</f>
        <v>obruč</v>
      </c>
      <c r="L28" s="253">
        <f>'Z3'!X40</f>
        <v>0.6</v>
      </c>
      <c r="M28" s="254">
        <f>'Z3'!Y40</f>
        <v>4.0500000000000007</v>
      </c>
      <c r="N28" s="253">
        <f>'Z3'!Z40</f>
        <v>0.6</v>
      </c>
      <c r="O28" s="255">
        <f>'Z3'!AA40</f>
        <v>4.0500000000000007</v>
      </c>
      <c r="P28" s="322">
        <f>'Z3'!AB40</f>
        <v>9.6999999999999993</v>
      </c>
    </row>
    <row r="29" spans="1:16" s="100" customFormat="1" ht="16.5">
      <c r="A29" s="191" t="s">
        <v>1615</v>
      </c>
      <c r="B29" s="249">
        <f>Seznam!B27</f>
        <v>4</v>
      </c>
      <c r="C29" s="250" t="str">
        <f>Seznam!C27</f>
        <v xml:space="preserve">Kučerová Ema </v>
      </c>
      <c r="D29" s="92">
        <f>Seznam!D27</f>
        <v>2009</v>
      </c>
      <c r="E29" s="251" t="str">
        <f>Seznam!E27</f>
        <v>RG Proactive Milevsko</v>
      </c>
      <c r="F29" s="249" t="str">
        <f>Seznam!F25</f>
        <v>CZE</v>
      </c>
      <c r="G29" s="254">
        <f>'Z3'!X12</f>
        <v>0.8</v>
      </c>
      <c r="H29" s="254">
        <f>'Z3'!Y12</f>
        <v>3.1499999999999995</v>
      </c>
      <c r="I29" s="253">
        <f>'Z3'!Z12</f>
        <v>0</v>
      </c>
      <c r="J29" s="255">
        <f>'Z3'!AA12</f>
        <v>3.9499999999999993</v>
      </c>
      <c r="K29" s="252" t="str">
        <f>'Z3'!W35</f>
        <v>švih</v>
      </c>
      <c r="L29" s="253">
        <f>'Z3'!X35</f>
        <v>0.6</v>
      </c>
      <c r="M29" s="254">
        <f>'Z3'!Y35</f>
        <v>4.9000000000000004</v>
      </c>
      <c r="N29" s="253">
        <f>'Z3'!Z35</f>
        <v>0</v>
      </c>
      <c r="O29" s="255">
        <f>'Z3'!AA35</f>
        <v>5.5</v>
      </c>
      <c r="P29" s="322">
        <f>'Z3'!AB35</f>
        <v>9.4499999999999993</v>
      </c>
    </row>
    <row r="30" spans="1:16" s="100" customFormat="1" ht="16.5">
      <c r="A30" s="191" t="s">
        <v>1615</v>
      </c>
      <c r="B30" s="249">
        <f>Seznam!B37</f>
        <v>15</v>
      </c>
      <c r="C30" s="250" t="str">
        <f>Seznam!C37</f>
        <v xml:space="preserve">Jouldybina Emiliya </v>
      </c>
      <c r="D30" s="92">
        <f>Seznam!D37</f>
        <v>2009</v>
      </c>
      <c r="E30" s="251" t="str">
        <f>Seznam!E37</f>
        <v>SVNA Hamburg</v>
      </c>
      <c r="F30" s="249" t="str">
        <f>Seznam!F35</f>
        <v>CZE</v>
      </c>
      <c r="G30" s="254">
        <f>'Z3'!X22</f>
        <v>0.6</v>
      </c>
      <c r="H30" s="254">
        <f>'Z3'!Y22</f>
        <v>4.8</v>
      </c>
      <c r="I30" s="253">
        <f>'Z3'!Z22</f>
        <v>0</v>
      </c>
      <c r="J30" s="255">
        <f>'Z3'!AA22</f>
        <v>5.3999999999999995</v>
      </c>
      <c r="K30" s="252" t="str">
        <f>'Z3'!W45</f>
        <v>obruč</v>
      </c>
      <c r="L30" s="253">
        <f>'Z3'!X45</f>
        <v>0.5</v>
      </c>
      <c r="M30" s="254">
        <f>'Z3'!Y45</f>
        <v>3.55</v>
      </c>
      <c r="N30" s="253">
        <f>'Z3'!Z45</f>
        <v>0</v>
      </c>
      <c r="O30" s="255">
        <f>'Z3'!AA45</f>
        <v>4.05</v>
      </c>
      <c r="P30" s="322">
        <f>'Z3'!AB45</f>
        <v>9.4499999999999993</v>
      </c>
    </row>
    <row r="31" spans="1:16" s="100" customFormat="1" ht="16.5">
      <c r="A31" s="191">
        <v>18</v>
      </c>
      <c r="B31" s="249">
        <f>Seznam!B39</f>
        <v>17</v>
      </c>
      <c r="C31" s="250" t="str">
        <f>Seznam!C39</f>
        <v xml:space="preserve">Dorota Rybárová </v>
      </c>
      <c r="D31" s="92">
        <f>Seznam!D39</f>
        <v>2009</v>
      </c>
      <c r="E31" s="251" t="str">
        <f>Seznam!E39</f>
        <v>ŠK Juventa Bratislava</v>
      </c>
      <c r="F31" s="249" t="str">
        <f>Seznam!F31</f>
        <v>DEU</v>
      </c>
      <c r="G31" s="254">
        <f>'Z3'!X24</f>
        <v>0</v>
      </c>
      <c r="H31" s="254">
        <f>'Z3'!Y24</f>
        <v>4.3</v>
      </c>
      <c r="I31" s="253">
        <f>'Z3'!Z24</f>
        <v>0</v>
      </c>
      <c r="J31" s="255">
        <f>'Z3'!AA24</f>
        <v>4.7</v>
      </c>
      <c r="K31" s="252" t="str">
        <f>'Z3'!W47</f>
        <v>obruč</v>
      </c>
      <c r="L31" s="253">
        <f>'Z3'!X47</f>
        <v>0.5</v>
      </c>
      <c r="M31" s="254">
        <f>'Z3'!Y47</f>
        <v>4.0500000000000007</v>
      </c>
      <c r="N31" s="253">
        <f>'Z3'!Z47</f>
        <v>0</v>
      </c>
      <c r="O31" s="255">
        <f>'Z3'!AA47</f>
        <v>4.5500000000000007</v>
      </c>
      <c r="P31" s="322">
        <f>'Z3'!AB47</f>
        <v>9.25</v>
      </c>
    </row>
    <row r="32" spans="1:16" s="100" customFormat="1" ht="16.5">
      <c r="A32" s="191">
        <v>19</v>
      </c>
      <c r="B32" s="191">
        <f>Seznam!B28</f>
        <v>5</v>
      </c>
      <c r="C32" s="192" t="str">
        <f>Seznam!C28</f>
        <v xml:space="preserve">Katharina Herzog </v>
      </c>
      <c r="D32" s="85">
        <f>Seznam!D28</f>
        <v>2009</v>
      </c>
      <c r="E32" s="101" t="str">
        <f>Seznam!E28</f>
        <v>Sportunion Rauris</v>
      </c>
      <c r="F32" s="191" t="str">
        <f>Seznam!F38</f>
        <v>CZE</v>
      </c>
      <c r="G32" s="103">
        <f>'Z3'!X13</f>
        <v>0.8</v>
      </c>
      <c r="H32" s="103">
        <f>'Z3'!Y13</f>
        <v>2.8</v>
      </c>
      <c r="I32" s="102">
        <f>'Z3'!Z13</f>
        <v>0</v>
      </c>
      <c r="J32" s="104">
        <f>'Z3'!AA13</f>
        <v>3.5999999999999996</v>
      </c>
      <c r="K32" s="113" t="str">
        <f>'Z3'!W36</f>
        <v>obruč</v>
      </c>
      <c r="L32" s="102">
        <f>'Z3'!X36</f>
        <v>0.5</v>
      </c>
      <c r="M32" s="103">
        <f>'Z3'!Y36</f>
        <v>4.1499999999999995</v>
      </c>
      <c r="N32" s="102">
        <f>'Z3'!Z36</f>
        <v>0</v>
      </c>
      <c r="O32" s="104">
        <f>'Z3'!AA36</f>
        <v>4.6499999999999995</v>
      </c>
      <c r="P32" s="321">
        <f>'Z3'!AB36</f>
        <v>8.25</v>
      </c>
    </row>
  </sheetData>
  <sortState ref="B14:P32">
    <sortCondition descending="1" ref="P14:P32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1" orientation="landscape" horizontalDpi="4294967293" verticalDpi="4294967293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opLeftCell="A20" zoomScaleNormal="100" workbookViewId="0">
      <selection activeCell="A5" sqref="A5:K5"/>
    </sheetView>
  </sheetViews>
  <sheetFormatPr defaultRowHeight="15"/>
  <cols>
    <col min="1" max="1" width="9.7109375" style="73" customWidth="1"/>
    <col min="2" max="2" width="5.85546875" style="73" bestFit="1" customWidth="1"/>
    <col min="3" max="3" width="24.28515625" style="73" customWidth="1"/>
    <col min="4" max="4" width="6.7109375" style="72" customWidth="1"/>
    <col min="5" max="5" width="40" style="73" bestFit="1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hidden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505" t="s">
        <v>1042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6" customFormat="1">
      <c r="A2" s="42"/>
      <c r="B2" s="43"/>
      <c r="D2" s="42"/>
      <c r="E2" s="43"/>
      <c r="F2" s="43"/>
      <c r="G2" s="42"/>
      <c r="H2" s="42"/>
      <c r="I2" s="42"/>
      <c r="J2" s="50"/>
    </row>
    <row r="3" spans="1:16" customFormat="1" ht="40.5">
      <c r="A3" s="506" t="s">
        <v>1574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6" s="47" customFormat="1" ht="14.25">
      <c r="A4" s="45"/>
      <c r="B4" s="46"/>
      <c r="C4" s="46"/>
      <c r="D4" s="46"/>
      <c r="E4" s="46"/>
      <c r="F4" s="46"/>
      <c r="G4" s="46"/>
      <c r="H4" s="46"/>
      <c r="I4" s="46"/>
      <c r="J4" s="107"/>
    </row>
    <row r="5" spans="1:16" customFormat="1" ht="19.5">
      <c r="A5" s="507" t="s">
        <v>1575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6" s="47" customFormat="1" ht="7.5" customHeight="1">
      <c r="A6" s="45"/>
      <c r="B6" s="46"/>
      <c r="C6" s="46"/>
      <c r="D6" s="46"/>
      <c r="E6" s="46"/>
      <c r="F6" s="46"/>
      <c r="G6" s="46"/>
      <c r="H6" s="46"/>
      <c r="I6" s="46"/>
      <c r="J6" s="107"/>
    </row>
    <row r="7" spans="1:16" customFormat="1" ht="19.5">
      <c r="A7" s="507" t="str">
        <f>Místo</f>
        <v>Milevsko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49" t="s">
        <v>1582</v>
      </c>
    </row>
    <row r="10" spans="1:16" ht="17.25" thickTop="1">
      <c r="A10" s="74"/>
      <c r="B10" s="75"/>
      <c r="C10" s="76"/>
      <c r="D10" s="77"/>
      <c r="E10" s="78"/>
      <c r="F10" s="318"/>
      <c r="G10" s="510" t="s">
        <v>1036</v>
      </c>
      <c r="H10" s="510"/>
      <c r="I10" s="510"/>
      <c r="J10" s="511"/>
      <c r="K10" s="512" t="s">
        <v>1580</v>
      </c>
      <c r="L10" s="513"/>
      <c r="M10" s="513"/>
      <c r="N10" s="513"/>
      <c r="O10" s="514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319" t="s">
        <v>4</v>
      </c>
      <c r="G11" s="316" t="s">
        <v>1046</v>
      </c>
      <c r="H11" s="85" t="s">
        <v>1047</v>
      </c>
      <c r="I11" s="85" t="s">
        <v>5</v>
      </c>
      <c r="J11" s="86" t="s">
        <v>1048</v>
      </c>
      <c r="K11" s="508" t="s">
        <v>1050</v>
      </c>
      <c r="L11" s="64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320"/>
      <c r="G12" s="317" t="s">
        <v>8</v>
      </c>
      <c r="H12" s="92" t="s">
        <v>11</v>
      </c>
      <c r="I12" s="92"/>
      <c r="J12" s="93"/>
      <c r="K12" s="509"/>
      <c r="L12" s="66" t="s">
        <v>8</v>
      </c>
      <c r="M12" s="92" t="s">
        <v>11</v>
      </c>
      <c r="N12" s="92"/>
      <c r="O12" s="93"/>
      <c r="P12" s="110"/>
    </row>
    <row r="13" spans="1:16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98">
        <v>0</v>
      </c>
      <c r="H13" s="98" t="e">
        <v>#NUM!</v>
      </c>
      <c r="I13" s="98">
        <v>0</v>
      </c>
      <c r="J13" s="99" t="e">
        <v>#NUM!</v>
      </c>
      <c r="K13" s="111"/>
      <c r="L13" s="98">
        <v>0</v>
      </c>
      <c r="M13" s="98" t="e">
        <v>#NUM!</v>
      </c>
      <c r="N13" s="98">
        <v>0</v>
      </c>
      <c r="O13" s="99" t="e">
        <v>#NUM!</v>
      </c>
      <c r="P13" s="112" t="e">
        <v>#NUM!</v>
      </c>
    </row>
    <row r="14" spans="1:16" s="100" customFormat="1" ht="17.25" thickTop="1">
      <c r="A14" s="339">
        <v>1</v>
      </c>
      <c r="B14" s="339">
        <f>Seznam!B63</f>
        <v>22</v>
      </c>
      <c r="C14" s="340" t="str">
        <f>Seznam!C63</f>
        <v xml:space="preserve">Kolm Angelina </v>
      </c>
      <c r="D14" s="341">
        <f>Seznam!D63</f>
        <v>2008</v>
      </c>
      <c r="E14" s="342" t="str">
        <f>Seznam!E63</f>
        <v>SVNA Hamburg</v>
      </c>
      <c r="F14" s="339" t="str">
        <f>Seznam!F63</f>
        <v>DEU</v>
      </c>
      <c r="G14" s="343">
        <f>'Z4'!X29</f>
        <v>2</v>
      </c>
      <c r="H14" s="344">
        <f>'Z4'!Y29</f>
        <v>8.15</v>
      </c>
      <c r="I14" s="343">
        <f>'Z4'!Z29</f>
        <v>0</v>
      </c>
      <c r="J14" s="345">
        <f>'Z4'!AA29</f>
        <v>10.15</v>
      </c>
      <c r="K14" s="346"/>
      <c r="L14" s="343">
        <f>'Z4'!X55</f>
        <v>2.1999999999999997</v>
      </c>
      <c r="M14" s="344">
        <f>'Z4'!Y55</f>
        <v>5.7</v>
      </c>
      <c r="N14" s="343">
        <f>'Z4'!Z55</f>
        <v>0</v>
      </c>
      <c r="O14" s="345">
        <f>'Z4'!AA55</f>
        <v>7.9</v>
      </c>
      <c r="P14" s="347">
        <f>'Z4'!AB55</f>
        <v>18.05</v>
      </c>
    </row>
    <row r="15" spans="1:16" s="100" customFormat="1" ht="16.5">
      <c r="A15" s="348">
        <v>2</v>
      </c>
      <c r="B15" s="348">
        <f>Seznam!B59</f>
        <v>18</v>
      </c>
      <c r="C15" s="349" t="str">
        <f>Seznam!C59</f>
        <v xml:space="preserve">Braun Alisa </v>
      </c>
      <c r="D15" s="350">
        <f>Seznam!D59</f>
        <v>2008</v>
      </c>
      <c r="E15" s="351" t="str">
        <f>Seznam!E59</f>
        <v>SVNA Hamburg</v>
      </c>
      <c r="F15" s="348" t="str">
        <f>Seznam!F59</f>
        <v>DEU</v>
      </c>
      <c r="G15" s="352">
        <f>'Z4'!X25</f>
        <v>2.2999999999999998</v>
      </c>
      <c r="H15" s="336">
        <f>'Z4'!Y25</f>
        <v>6.8000000000000007</v>
      </c>
      <c r="I15" s="352">
        <f>'Z4'!Z25</f>
        <v>0</v>
      </c>
      <c r="J15" s="353">
        <f>'Z4'!AA25</f>
        <v>9.1000000000000014</v>
      </c>
      <c r="K15" s="354">
        <f>'Z5'!W32</f>
        <v>0</v>
      </c>
      <c r="L15" s="352">
        <f>'Z4'!X51</f>
        <v>1.9000000000000001</v>
      </c>
      <c r="M15" s="336">
        <f>'Z4'!Y51</f>
        <v>5.6</v>
      </c>
      <c r="N15" s="352">
        <f>'Z4'!Z51</f>
        <v>0</v>
      </c>
      <c r="O15" s="353">
        <f>'Z4'!AA51</f>
        <v>7.5</v>
      </c>
      <c r="P15" s="355">
        <f>'Z4'!AB51</f>
        <v>16.600000000000001</v>
      </c>
    </row>
    <row r="16" spans="1:16" s="100" customFormat="1" ht="16.5">
      <c r="A16" s="348">
        <v>3</v>
      </c>
      <c r="B16" s="348">
        <f>Seznam!B55</f>
        <v>14</v>
      </c>
      <c r="C16" s="349" t="str">
        <f>Seznam!C55</f>
        <v>Šimáková Aneta</v>
      </c>
      <c r="D16" s="350">
        <f>Seznam!D55</f>
        <v>2008</v>
      </c>
      <c r="E16" s="351" t="str">
        <f>Seznam!E55</f>
        <v>RG Proactive Milevsko</v>
      </c>
      <c r="F16" s="348" t="str">
        <f>Seznam!F55</f>
        <v>CZE</v>
      </c>
      <c r="G16" s="352">
        <f>'Z4'!X21</f>
        <v>2.1</v>
      </c>
      <c r="H16" s="336">
        <f>'Z4'!Y21</f>
        <v>6.2000000000000011</v>
      </c>
      <c r="I16" s="352">
        <f>'Z4'!Z21</f>
        <v>0</v>
      </c>
      <c r="J16" s="353">
        <f>'Z4'!AA21</f>
        <v>8.3000000000000007</v>
      </c>
      <c r="K16" s="354">
        <f>'Z5'!W33</f>
        <v>0</v>
      </c>
      <c r="L16" s="352">
        <f>'Z4'!X47</f>
        <v>2.1</v>
      </c>
      <c r="M16" s="336">
        <f>'Z4'!Y47</f>
        <v>6.1499999999999995</v>
      </c>
      <c r="N16" s="352">
        <f>'Z4'!Z47</f>
        <v>0</v>
      </c>
      <c r="O16" s="353">
        <f>'Z4'!AA47</f>
        <v>8.25</v>
      </c>
      <c r="P16" s="355">
        <f>'Z4'!AB47</f>
        <v>16.55</v>
      </c>
    </row>
    <row r="17" spans="1:16" s="100" customFormat="1" ht="16.5">
      <c r="A17" s="191">
        <v>4</v>
      </c>
      <c r="B17" s="191">
        <f>Seznam!B50</f>
        <v>8</v>
      </c>
      <c r="C17" s="192" t="str">
        <f>Seznam!C50</f>
        <v xml:space="preserve">Schokin Diana </v>
      </c>
      <c r="D17" s="85">
        <f>Seznam!D50</f>
        <v>2008</v>
      </c>
      <c r="E17" s="101" t="str">
        <f>Seznam!E50</f>
        <v>SVNA Hamburg</v>
      </c>
      <c r="F17" s="191" t="str">
        <f>Seznam!F50</f>
        <v>DEU</v>
      </c>
      <c r="G17" s="102">
        <f>'Z4'!X16</f>
        <v>1.7</v>
      </c>
      <c r="H17" s="103">
        <f>'Z4'!Y16</f>
        <v>7.1000000000000005</v>
      </c>
      <c r="I17" s="102">
        <f>'Z4'!Z16</f>
        <v>0</v>
      </c>
      <c r="J17" s="104">
        <f>'Z4'!AA16</f>
        <v>8.8000000000000007</v>
      </c>
      <c r="K17" s="113" t="e">
        <f>'Z5'!#REF!</f>
        <v>#REF!</v>
      </c>
      <c r="L17" s="102">
        <f>'Z4'!X42</f>
        <v>1.9000000000000001</v>
      </c>
      <c r="M17" s="103">
        <f>'Z4'!Y42</f>
        <v>5.8</v>
      </c>
      <c r="N17" s="102">
        <f>'Z4'!Z42</f>
        <v>0</v>
      </c>
      <c r="O17" s="104">
        <f>'Z4'!AA42</f>
        <v>7.7</v>
      </c>
      <c r="P17" s="321">
        <f>'Z4'!AB42</f>
        <v>16.5</v>
      </c>
    </row>
    <row r="18" spans="1:16" s="100" customFormat="1" ht="16.5">
      <c r="A18" s="191">
        <v>5</v>
      </c>
      <c r="B18" s="191">
        <f>Seznam!B61</f>
        <v>20</v>
      </c>
      <c r="C18" s="192" t="str">
        <f>Seznam!C61</f>
        <v>Chaloupková Adéla</v>
      </c>
      <c r="D18" s="85">
        <f>Seznam!D61</f>
        <v>2008</v>
      </c>
      <c r="E18" s="101" t="str">
        <f>Seznam!E61</f>
        <v>TJ Slavoj Plzeň</v>
      </c>
      <c r="F18" s="191" t="str">
        <f>Seznam!F61</f>
        <v>CZE</v>
      </c>
      <c r="G18" s="102">
        <f>'Z4'!X27</f>
        <v>1.4</v>
      </c>
      <c r="H18" s="103">
        <f>'Z4'!Y27</f>
        <v>6.2999999999999989</v>
      </c>
      <c r="I18" s="102">
        <f>'Z4'!Z27</f>
        <v>0</v>
      </c>
      <c r="J18" s="104">
        <f>'Z4'!AA27</f>
        <v>7.6999999999999993</v>
      </c>
      <c r="K18" s="113"/>
      <c r="L18" s="102">
        <f>'Z4'!X53</f>
        <v>1.4</v>
      </c>
      <c r="M18" s="103">
        <f>'Z4'!Y53</f>
        <v>5.95</v>
      </c>
      <c r="N18" s="102">
        <f>'Z4'!Z53</f>
        <v>0</v>
      </c>
      <c r="O18" s="104">
        <f>'Z4'!AA53</f>
        <v>7.35</v>
      </c>
      <c r="P18" s="321">
        <f>'Z4'!AB53</f>
        <v>15.049999999999999</v>
      </c>
    </row>
    <row r="19" spans="1:16" s="100" customFormat="1" ht="16.5">
      <c r="A19" s="191">
        <v>6</v>
      </c>
      <c r="B19" s="249">
        <f>Seznam!B60</f>
        <v>19</v>
      </c>
      <c r="C19" s="250" t="str">
        <f>Seznam!C60</f>
        <v>Králová Karin</v>
      </c>
      <c r="D19" s="92">
        <f>Seznam!D60</f>
        <v>2008</v>
      </c>
      <c r="E19" s="251" t="str">
        <f>Seznam!E60</f>
        <v>RG Proactive Milevsko</v>
      </c>
      <c r="F19" s="249" t="str">
        <f>Seznam!F60</f>
        <v>CZE</v>
      </c>
      <c r="G19" s="253">
        <f>'Z4'!X26</f>
        <v>2</v>
      </c>
      <c r="H19" s="254">
        <f>'Z4'!Y26</f>
        <v>5.4</v>
      </c>
      <c r="I19" s="253">
        <f>'Z4'!Z26</f>
        <v>0</v>
      </c>
      <c r="J19" s="255">
        <f>'Z4'!AA26</f>
        <v>7.4</v>
      </c>
      <c r="K19" s="252">
        <f>'Z5'!W26</f>
        <v>0</v>
      </c>
      <c r="L19" s="253">
        <f>'Z4'!X52</f>
        <v>1.5</v>
      </c>
      <c r="M19" s="254">
        <f>'Z4'!Y52</f>
        <v>5.55</v>
      </c>
      <c r="N19" s="253">
        <f>'Z4'!Z52</f>
        <v>0</v>
      </c>
      <c r="O19" s="255">
        <f>'Z4'!AA52</f>
        <v>7.05</v>
      </c>
      <c r="P19" s="322">
        <f>'Z4'!AB52</f>
        <v>14.45</v>
      </c>
    </row>
    <row r="20" spans="1:16" s="100" customFormat="1" ht="16.5">
      <c r="A20" s="191">
        <v>7</v>
      </c>
      <c r="B20" s="249">
        <f>Seznam!B45</f>
        <v>3</v>
      </c>
      <c r="C20" s="250" t="str">
        <f>Seznam!C45</f>
        <v>Wolfová Laura</v>
      </c>
      <c r="D20" s="92">
        <f>Seznam!D45</f>
        <v>2008</v>
      </c>
      <c r="E20" s="251" t="str">
        <f>Seznam!E45</f>
        <v>SK Triumf Praha</v>
      </c>
      <c r="F20" s="249" t="str">
        <f>Seznam!F45</f>
        <v>CZE</v>
      </c>
      <c r="G20" s="253">
        <f>'Z4'!X11</f>
        <v>1.1000000000000001</v>
      </c>
      <c r="H20" s="254">
        <f>'Z4'!Y11</f>
        <v>5.3</v>
      </c>
      <c r="I20" s="253">
        <f>'Z4'!Z11</f>
        <v>0</v>
      </c>
      <c r="J20" s="255">
        <f>'Z4'!AA11</f>
        <v>6.4</v>
      </c>
      <c r="K20" s="252">
        <f>'Z5'!W25</f>
        <v>0</v>
      </c>
      <c r="L20" s="253">
        <f>'Z4'!X37</f>
        <v>1.9</v>
      </c>
      <c r="M20" s="254">
        <f>'Z4'!Y37</f>
        <v>4.6500000000000004</v>
      </c>
      <c r="N20" s="253">
        <f>'Z4'!Z37</f>
        <v>0</v>
      </c>
      <c r="O20" s="255">
        <f>'Z4'!AA37</f>
        <v>6.5500000000000007</v>
      </c>
      <c r="P20" s="322">
        <f>'Z4'!AB37</f>
        <v>12.950000000000001</v>
      </c>
    </row>
    <row r="21" spans="1:16" s="100" customFormat="1" ht="16.5">
      <c r="A21" s="191">
        <v>8</v>
      </c>
      <c r="B21" s="249">
        <f>Seznam!B64</f>
        <v>23</v>
      </c>
      <c r="C21" s="250" t="str">
        <f>Seznam!C64</f>
        <v>Brožková Lucie</v>
      </c>
      <c r="D21" s="92">
        <f>Seznam!D64</f>
        <v>2008</v>
      </c>
      <c r="E21" s="251" t="str">
        <f>Seznam!E64</f>
        <v>TJ Slavoj Plzeň</v>
      </c>
      <c r="F21" s="249" t="str">
        <f>Seznam!F64</f>
        <v>CZE</v>
      </c>
      <c r="G21" s="253">
        <f>'Z4'!X30</f>
        <v>1.2</v>
      </c>
      <c r="H21" s="254">
        <f>'Z4'!Y30</f>
        <v>4.9000000000000004</v>
      </c>
      <c r="I21" s="253">
        <f>'Z4'!Z30</f>
        <v>0</v>
      </c>
      <c r="J21" s="255">
        <f>'Z4'!AA30</f>
        <v>6.1000000000000005</v>
      </c>
      <c r="K21" s="252" t="e">
        <f>'Z5'!#REF!</f>
        <v>#REF!</v>
      </c>
      <c r="L21" s="253">
        <f>'Z4'!X56</f>
        <v>0.7</v>
      </c>
      <c r="M21" s="254">
        <f>'Z4'!Y56</f>
        <v>5.2500000000000009</v>
      </c>
      <c r="N21" s="253">
        <f>'Z4'!Z56</f>
        <v>0</v>
      </c>
      <c r="O21" s="255">
        <f>'Z4'!AA56</f>
        <v>5.9500000000000011</v>
      </c>
      <c r="P21" s="322">
        <f>'Z4'!AB56</f>
        <v>12.05</v>
      </c>
    </row>
    <row r="22" spans="1:16" s="100" customFormat="1" ht="16.5">
      <c r="A22" s="191">
        <v>9</v>
      </c>
      <c r="B22" s="249">
        <f>Seznam!B44</f>
        <v>2</v>
      </c>
      <c r="C22" s="250" t="str">
        <f>Seznam!C44</f>
        <v>Koublová Karolína</v>
      </c>
      <c r="D22" s="92">
        <f>Seznam!D44</f>
        <v>2008</v>
      </c>
      <c r="E22" s="251" t="str">
        <f>Seznam!E44</f>
        <v>TJ Slavoj Plzeň</v>
      </c>
      <c r="F22" s="249" t="str">
        <f>Seznam!F44</f>
        <v>CZE</v>
      </c>
      <c r="G22" s="253">
        <f>'Z4'!X10</f>
        <v>1</v>
      </c>
      <c r="H22" s="254">
        <f>'Z4'!Y10</f>
        <v>4.9000000000000004</v>
      </c>
      <c r="I22" s="253">
        <f>'Z4'!Z10</f>
        <v>0</v>
      </c>
      <c r="J22" s="255">
        <f>'Z4'!AA10</f>
        <v>5.9</v>
      </c>
      <c r="K22" s="252">
        <f>'Z5'!W37</f>
        <v>0</v>
      </c>
      <c r="L22" s="253">
        <f>'Z4'!X36</f>
        <v>1.1000000000000001</v>
      </c>
      <c r="M22" s="254">
        <f>'Z4'!Y36</f>
        <v>4.8499999999999996</v>
      </c>
      <c r="N22" s="253">
        <f>'Z4'!Z36</f>
        <v>0</v>
      </c>
      <c r="O22" s="255">
        <f>'Z4'!AA36</f>
        <v>5.9499999999999993</v>
      </c>
      <c r="P22" s="322">
        <f>'Z4'!AB36</f>
        <v>11.85</v>
      </c>
    </row>
    <row r="23" spans="1:16" s="100" customFormat="1" ht="16.5">
      <c r="A23" s="191">
        <v>10</v>
      </c>
      <c r="B23" s="249">
        <f>Seznam!B48</f>
        <v>6</v>
      </c>
      <c r="C23" s="250" t="str">
        <f>Seznam!C48</f>
        <v xml:space="preserve">Eliška Vojáčková </v>
      </c>
      <c r="D23" s="92">
        <f>Seznam!D48</f>
        <v>2008</v>
      </c>
      <c r="E23" s="251" t="str">
        <f>Seznam!E48</f>
        <v>SK GymŠarm Plzeň</v>
      </c>
      <c r="F23" s="249" t="str">
        <f>Seznam!F48</f>
        <v>CZE</v>
      </c>
      <c r="G23" s="253">
        <f>'Z4'!X14</f>
        <v>0.5</v>
      </c>
      <c r="H23" s="254">
        <f>'Z4'!Y14</f>
        <v>4.8499999999999996</v>
      </c>
      <c r="I23" s="253">
        <f>'Z4'!Z14</f>
        <v>0</v>
      </c>
      <c r="J23" s="255">
        <f>'Z4'!AA14</f>
        <v>5.35</v>
      </c>
      <c r="K23" s="252">
        <f>'Z5'!W36</f>
        <v>0</v>
      </c>
      <c r="L23" s="253">
        <f>'Z4'!X40</f>
        <v>1.3</v>
      </c>
      <c r="M23" s="254">
        <f>'Z4'!Y40</f>
        <v>4.6499999999999995</v>
      </c>
      <c r="N23" s="253">
        <f>'Z4'!Z40</f>
        <v>0</v>
      </c>
      <c r="O23" s="255">
        <f>'Z4'!AA40</f>
        <v>5.9499999999999993</v>
      </c>
      <c r="P23" s="322">
        <f>'Z4'!AB40</f>
        <v>11.299999999999999</v>
      </c>
    </row>
    <row r="24" spans="1:16" s="100" customFormat="1" ht="16.5">
      <c r="A24" s="191">
        <v>11</v>
      </c>
      <c r="B24" s="249">
        <f>Seznam!B51</f>
        <v>9</v>
      </c>
      <c r="C24" s="250" t="str">
        <f>Seznam!C51</f>
        <v>Samková Eva</v>
      </c>
      <c r="D24" s="92">
        <f>Seznam!D51</f>
        <v>2008</v>
      </c>
      <c r="E24" s="251" t="str">
        <f>Seznam!E51</f>
        <v>TJ Slavoj Plzeň</v>
      </c>
      <c r="F24" s="249" t="str">
        <f>Seznam!F51</f>
        <v>CZE</v>
      </c>
      <c r="G24" s="253">
        <f>'Z4'!X17</f>
        <v>1</v>
      </c>
      <c r="H24" s="254">
        <f>'Z4'!Y17</f>
        <v>5.1999999999999993</v>
      </c>
      <c r="I24" s="253">
        <f>'Z4'!Z17</f>
        <v>0</v>
      </c>
      <c r="J24" s="255">
        <f>'Z4'!AA17</f>
        <v>6.1999999999999993</v>
      </c>
      <c r="K24" s="252">
        <f>'Z5'!W35</f>
        <v>0</v>
      </c>
      <c r="L24" s="253">
        <f>'Z4'!X43</f>
        <v>0.6</v>
      </c>
      <c r="M24" s="254">
        <f>'Z4'!Y43</f>
        <v>4.3000000000000007</v>
      </c>
      <c r="N24" s="253">
        <f>'Z4'!Z43</f>
        <v>0</v>
      </c>
      <c r="O24" s="255">
        <f>'Z4'!AA43</f>
        <v>4.9000000000000004</v>
      </c>
      <c r="P24" s="322">
        <f>'Z4'!AB43</f>
        <v>11.1</v>
      </c>
    </row>
    <row r="25" spans="1:16" s="100" customFormat="1" ht="16.5">
      <c r="A25" s="191">
        <v>12</v>
      </c>
      <c r="B25" s="249">
        <f>Seznam!B53</f>
        <v>12</v>
      </c>
      <c r="C25" s="250" t="str">
        <f>Seznam!C53</f>
        <v>Vilčková Barbora</v>
      </c>
      <c r="D25" s="92">
        <f>Seznam!D53</f>
        <v>2008</v>
      </c>
      <c r="E25" s="251" t="str">
        <f>Seznam!E53</f>
        <v>RGC Karlovy Vary</v>
      </c>
      <c r="F25" s="249" t="str">
        <f>Seznam!F53</f>
        <v>CZE</v>
      </c>
      <c r="G25" s="253">
        <f>'Z4'!X19</f>
        <v>0.6</v>
      </c>
      <c r="H25" s="254">
        <f>'Z4'!Y19</f>
        <v>4.4499999999999993</v>
      </c>
      <c r="I25" s="253">
        <f>'Z4'!Z19</f>
        <v>0</v>
      </c>
      <c r="J25" s="255">
        <f>'Z4'!AA19</f>
        <v>5.0499999999999989</v>
      </c>
      <c r="K25" s="252" t="e">
        <f>'Z5'!#REF!</f>
        <v>#REF!</v>
      </c>
      <c r="L25" s="253">
        <f>'Z4'!X45</f>
        <v>1.1000000000000001</v>
      </c>
      <c r="M25" s="254">
        <f>'Z4'!Y45</f>
        <v>4.6999999999999993</v>
      </c>
      <c r="N25" s="253">
        <f>'Z4'!Z45</f>
        <v>0</v>
      </c>
      <c r="O25" s="255">
        <f>'Z4'!AA45</f>
        <v>5.7999999999999989</v>
      </c>
      <c r="P25" s="322">
        <f>'Z4'!AB45</f>
        <v>10.849999999999998</v>
      </c>
    </row>
    <row r="26" spans="1:16" s="100" customFormat="1" ht="16.5">
      <c r="A26" s="191">
        <v>13</v>
      </c>
      <c r="B26" s="249">
        <f>Seznam!B47</f>
        <v>5</v>
      </c>
      <c r="C26" s="250" t="str">
        <f>Seznam!C47</f>
        <v>Koželuhová Karolína</v>
      </c>
      <c r="D26" s="92">
        <f>Seznam!D47</f>
        <v>2008</v>
      </c>
      <c r="E26" s="251" t="str">
        <f>Seznam!E47</f>
        <v>TJ Slavoj Plzeň</v>
      </c>
      <c r="F26" s="249" t="str">
        <f>Seznam!F47</f>
        <v>CZE</v>
      </c>
      <c r="G26" s="253">
        <f>'Z4'!X13</f>
        <v>0.6</v>
      </c>
      <c r="H26" s="254">
        <f>'Z4'!Y13</f>
        <v>4.3000000000000007</v>
      </c>
      <c r="I26" s="253">
        <f>'Z4'!Z13</f>
        <v>0</v>
      </c>
      <c r="J26" s="255">
        <f>'Z4'!AA13</f>
        <v>4.9000000000000004</v>
      </c>
      <c r="K26" s="252">
        <f>'Z5'!W30</f>
        <v>0</v>
      </c>
      <c r="L26" s="253">
        <f>'Z4'!X39</f>
        <v>0.4</v>
      </c>
      <c r="M26" s="254">
        <f>'Z4'!Y39</f>
        <v>4.75</v>
      </c>
      <c r="N26" s="253">
        <f>'Z4'!Z39</f>
        <v>0</v>
      </c>
      <c r="O26" s="255">
        <f>'Z4'!AA39</f>
        <v>5.15</v>
      </c>
      <c r="P26" s="322">
        <f>'Z4'!AB39</f>
        <v>10.050000000000001</v>
      </c>
    </row>
    <row r="27" spans="1:16" s="100" customFormat="1" ht="16.5">
      <c r="A27" s="191">
        <v>14</v>
      </c>
      <c r="B27" s="249">
        <f>Seznam!B52</f>
        <v>11</v>
      </c>
      <c r="C27" s="250" t="str">
        <f>Seznam!C52</f>
        <v>Hýbnerová Barbora</v>
      </c>
      <c r="D27" s="92">
        <f>Seznam!D52</f>
        <v>2008</v>
      </c>
      <c r="E27" s="251" t="str">
        <f>Seznam!E52</f>
        <v>TJ Slavoj Plzeň</v>
      </c>
      <c r="F27" s="249" t="str">
        <f>Seznam!F52</f>
        <v>CZE</v>
      </c>
      <c r="G27" s="253">
        <f>'Z4'!X18</f>
        <v>0.2</v>
      </c>
      <c r="H27" s="254">
        <f>'Z4'!Y18</f>
        <v>4.8</v>
      </c>
      <c r="I27" s="253">
        <f>'Z4'!Z18</f>
        <v>0</v>
      </c>
      <c r="J27" s="255">
        <f>'Z4'!AA18</f>
        <v>5</v>
      </c>
      <c r="K27" s="252" t="e">
        <f>'Z5'!#REF!</f>
        <v>#REF!</v>
      </c>
      <c r="L27" s="253">
        <f>'Z4'!X44</f>
        <v>0.7</v>
      </c>
      <c r="M27" s="254">
        <f>'Z4'!Y44</f>
        <v>3.95</v>
      </c>
      <c r="N27" s="253">
        <f>'Z4'!Z44</f>
        <v>0</v>
      </c>
      <c r="O27" s="255">
        <f>'Z4'!AA44</f>
        <v>4.6500000000000004</v>
      </c>
      <c r="P27" s="322">
        <f>'Z4'!AB44</f>
        <v>9.65</v>
      </c>
    </row>
    <row r="28" spans="1:16" s="100" customFormat="1" ht="16.5">
      <c r="A28" s="191">
        <v>15</v>
      </c>
      <c r="B28" s="249">
        <f>Seznam!B54</f>
        <v>13</v>
      </c>
      <c r="C28" s="250" t="str">
        <f>Seznam!C54</f>
        <v xml:space="preserve">Pelnářová Nela </v>
      </c>
      <c r="D28" s="92">
        <f>Seznam!D54</f>
        <v>2008</v>
      </c>
      <c r="E28" s="251" t="str">
        <f>Seznam!E54</f>
        <v>SK Rapid Plzeň</v>
      </c>
      <c r="F28" s="249" t="str">
        <f>Seznam!F54</f>
        <v>CZE</v>
      </c>
      <c r="G28" s="253">
        <f>'Z4'!X20</f>
        <v>0.2</v>
      </c>
      <c r="H28" s="254">
        <f>'Z4'!Y20</f>
        <v>4.6500000000000004</v>
      </c>
      <c r="I28" s="253">
        <f>'Z4'!Z20</f>
        <v>0</v>
      </c>
      <c r="J28" s="255">
        <f>'Z4'!AA20</f>
        <v>4.8500000000000005</v>
      </c>
      <c r="K28" s="252">
        <f>'Z5'!W34</f>
        <v>0</v>
      </c>
      <c r="L28" s="253">
        <f>'Z4'!X46</f>
        <v>0.7</v>
      </c>
      <c r="M28" s="254">
        <f>'Z4'!Y46</f>
        <v>3.9000000000000004</v>
      </c>
      <c r="N28" s="253">
        <f>'Z4'!Z46</f>
        <v>0</v>
      </c>
      <c r="O28" s="255">
        <f>'Z4'!AA46</f>
        <v>4.6000000000000005</v>
      </c>
      <c r="P28" s="322">
        <f>'Z4'!AB46</f>
        <v>9.4500000000000011</v>
      </c>
    </row>
    <row r="29" spans="1:16" s="100" customFormat="1" ht="16.5">
      <c r="A29" s="191">
        <v>16</v>
      </c>
      <c r="B29" s="249">
        <f>Seznam!B46</f>
        <v>4</v>
      </c>
      <c r="C29" s="250" t="str">
        <f>Seznam!C46</f>
        <v>Blažková Nikola</v>
      </c>
      <c r="D29" s="92">
        <f>Seznam!D46</f>
        <v>2008</v>
      </c>
      <c r="E29" s="251" t="str">
        <f>Seznam!E46</f>
        <v>RG Proactive Milevsko</v>
      </c>
      <c r="F29" s="249" t="str">
        <f>Seznam!F46</f>
        <v>CZE</v>
      </c>
      <c r="G29" s="253">
        <f>'Z4'!X12</f>
        <v>0.8</v>
      </c>
      <c r="H29" s="254">
        <f>'Z4'!Y12</f>
        <v>3.8500000000000005</v>
      </c>
      <c r="I29" s="253">
        <f>'Z4'!Z12</f>
        <v>0</v>
      </c>
      <c r="J29" s="255">
        <f>'Z4'!AA12</f>
        <v>4.6500000000000004</v>
      </c>
      <c r="K29" s="252" t="e">
        <f>'Z5'!#REF!</f>
        <v>#REF!</v>
      </c>
      <c r="L29" s="253">
        <f>'Z4'!X38</f>
        <v>0.6</v>
      </c>
      <c r="M29" s="254">
        <f>'Z4'!Y38</f>
        <v>4.0500000000000007</v>
      </c>
      <c r="N29" s="253">
        <f>'Z4'!Z38</f>
        <v>0</v>
      </c>
      <c r="O29" s="255">
        <f>'Z4'!AA38</f>
        <v>4.6500000000000004</v>
      </c>
      <c r="P29" s="322">
        <f>'Z4'!AB38</f>
        <v>9.3000000000000007</v>
      </c>
    </row>
    <row r="30" spans="1:16" s="100" customFormat="1" ht="16.5">
      <c r="A30" s="191">
        <v>17</v>
      </c>
      <c r="B30" s="249">
        <f>Seznam!B58</f>
        <v>17</v>
      </c>
      <c r="C30" s="250" t="str">
        <f>Seznam!C58</f>
        <v>Hudková Nikola</v>
      </c>
      <c r="D30" s="92">
        <f>Seznam!D58</f>
        <v>2008</v>
      </c>
      <c r="E30" s="251" t="str">
        <f>Seznam!E58</f>
        <v>TJ Slavoj Plzeň</v>
      </c>
      <c r="F30" s="249" t="str">
        <f>Seznam!F58</f>
        <v>CZE</v>
      </c>
      <c r="G30" s="253">
        <f>'Z4'!X24</f>
        <v>0.9</v>
      </c>
      <c r="H30" s="254">
        <f>'Z4'!Y24</f>
        <v>4.0500000000000007</v>
      </c>
      <c r="I30" s="253">
        <f>'Z4'!Z24</f>
        <v>0</v>
      </c>
      <c r="J30" s="255">
        <f>'Z4'!AA24</f>
        <v>4.9500000000000011</v>
      </c>
      <c r="K30" s="252"/>
      <c r="L30" s="253">
        <f>'Z4'!X50</f>
        <v>0.4</v>
      </c>
      <c r="M30" s="254">
        <f>'Z4'!Y50</f>
        <v>3.8499999999999996</v>
      </c>
      <c r="N30" s="253">
        <f>'Z4'!Z50</f>
        <v>0</v>
      </c>
      <c r="O30" s="255">
        <f>'Z4'!AA50</f>
        <v>4.25</v>
      </c>
      <c r="P30" s="322">
        <f>'Z4'!AB50</f>
        <v>9.2000000000000011</v>
      </c>
    </row>
    <row r="31" spans="1:16" s="100" customFormat="1" ht="16.5">
      <c r="A31" s="191">
        <v>18</v>
      </c>
      <c r="B31" s="249">
        <f>Seznam!B62</f>
        <v>21</v>
      </c>
      <c r="C31" s="250" t="str">
        <f>Seznam!C62</f>
        <v xml:space="preserve">Krásná Gabriela </v>
      </c>
      <c r="D31" s="92">
        <f>Seznam!D62</f>
        <v>2008</v>
      </c>
      <c r="E31" s="251" t="str">
        <f>Seznam!E62</f>
        <v>SK Rapid Plzeň</v>
      </c>
      <c r="F31" s="249" t="str">
        <f>Seznam!F62</f>
        <v>CZE</v>
      </c>
      <c r="G31" s="253">
        <f>'Z4'!X28</f>
        <v>0.2</v>
      </c>
      <c r="H31" s="254">
        <f>'Z4'!Y28</f>
        <v>3.75</v>
      </c>
      <c r="I31" s="253">
        <f>'Z4'!Z28</f>
        <v>0</v>
      </c>
      <c r="J31" s="255">
        <f>'Z4'!AA28</f>
        <v>3.95</v>
      </c>
      <c r="K31" s="252"/>
      <c r="L31" s="253">
        <f>'Z4'!X54</f>
        <v>0.3</v>
      </c>
      <c r="M31" s="254">
        <f>'Z4'!Y54</f>
        <v>4.4000000000000004</v>
      </c>
      <c r="N31" s="253">
        <f>'Z4'!Z54</f>
        <v>0</v>
      </c>
      <c r="O31" s="255">
        <f>'Z4'!AA54</f>
        <v>4.7</v>
      </c>
      <c r="P31" s="322">
        <f>'Z4'!AB54</f>
        <v>8.65</v>
      </c>
    </row>
    <row r="32" spans="1:16" s="100" customFormat="1" ht="16.5">
      <c r="A32" s="191">
        <v>19</v>
      </c>
      <c r="B32" s="249">
        <f>Seznam!B49</f>
        <v>7</v>
      </c>
      <c r="C32" s="250" t="str">
        <f>Seznam!C49</f>
        <v xml:space="preserve">Kolářová Laura </v>
      </c>
      <c r="D32" s="92">
        <f>Seznam!D49</f>
        <v>2008</v>
      </c>
      <c r="E32" s="251" t="str">
        <f>Seznam!E49</f>
        <v>SK Rapid Plzeň</v>
      </c>
      <c r="F32" s="249" t="str">
        <f>Seznam!F49</f>
        <v>CZE</v>
      </c>
      <c r="G32" s="253">
        <f>'Z4'!X15</f>
        <v>0.3</v>
      </c>
      <c r="H32" s="254">
        <f>'Z4'!Y15</f>
        <v>4.4000000000000004</v>
      </c>
      <c r="I32" s="253">
        <f>'Z4'!Z15</f>
        <v>0</v>
      </c>
      <c r="J32" s="255">
        <f>'Z4'!AA15</f>
        <v>4.7</v>
      </c>
      <c r="K32" s="252">
        <f>'Z5'!W29</f>
        <v>0</v>
      </c>
      <c r="L32" s="253">
        <f>'Z4'!X41</f>
        <v>0.4</v>
      </c>
      <c r="M32" s="254">
        <f>'Z4'!Y41</f>
        <v>3.5000000000000004</v>
      </c>
      <c r="N32" s="253">
        <f>'Z4'!Z41</f>
        <v>0</v>
      </c>
      <c r="O32" s="255">
        <f>'Z4'!AA41</f>
        <v>3.9000000000000004</v>
      </c>
      <c r="P32" s="322">
        <f>'Z4'!AB41</f>
        <v>8.6000000000000014</v>
      </c>
    </row>
    <row r="33" spans="1:16" s="100" customFormat="1" ht="16.5">
      <c r="A33" s="191">
        <v>20</v>
      </c>
      <c r="B33" s="249">
        <f>Seznam!B57</f>
        <v>16</v>
      </c>
      <c r="C33" s="250" t="str">
        <f>Seznam!C57</f>
        <v xml:space="preserve">Helena Kössner </v>
      </c>
      <c r="D33" s="92">
        <f>Seznam!D57</f>
        <v>2008</v>
      </c>
      <c r="E33" s="251" t="str">
        <f>Seznam!E57</f>
        <v>Sportunion Rauris</v>
      </c>
      <c r="F33" s="249" t="str">
        <f>Seznam!F57</f>
        <v>AUT</v>
      </c>
      <c r="G33" s="253">
        <f>'Z4'!X23</f>
        <v>0.7</v>
      </c>
      <c r="H33" s="254">
        <f>'Z4'!Y23</f>
        <v>2.35</v>
      </c>
      <c r="I33" s="253">
        <f>'Z4'!Z23</f>
        <v>0</v>
      </c>
      <c r="J33" s="255">
        <f>'Z4'!AA23</f>
        <v>3.05</v>
      </c>
      <c r="K33" s="252"/>
      <c r="L33" s="253">
        <f>'Z4'!X49</f>
        <v>1</v>
      </c>
      <c r="M33" s="254">
        <f>'Z4'!Y49</f>
        <v>4.4000000000000004</v>
      </c>
      <c r="N33" s="253">
        <f>'Z4'!Z49</f>
        <v>0</v>
      </c>
      <c r="O33" s="255">
        <f>'Z4'!AA49</f>
        <v>5.4</v>
      </c>
      <c r="P33" s="322">
        <f>'Z4'!AB49</f>
        <v>8.4499999999999993</v>
      </c>
    </row>
    <row r="34" spans="1:16" s="100" customFormat="1" ht="16.5">
      <c r="A34" s="191">
        <v>21</v>
      </c>
      <c r="B34" s="249">
        <f>Seznam!B43</f>
        <v>1</v>
      </c>
      <c r="C34" s="250" t="str">
        <f>Seznam!C43</f>
        <v>Fukarová Nikol</v>
      </c>
      <c r="D34" s="92">
        <f>Seznam!D43</f>
        <v>2008</v>
      </c>
      <c r="E34" s="251" t="str">
        <f>Seznam!E43</f>
        <v>TOPGYM Karlovy Vary</v>
      </c>
      <c r="F34" s="249" t="str">
        <f>Seznam!F43</f>
        <v>CZE</v>
      </c>
      <c r="G34" s="253">
        <f>'Z4'!X9</f>
        <v>0.2</v>
      </c>
      <c r="H34" s="254">
        <f>'Z4'!Y9</f>
        <v>4.4000000000000004</v>
      </c>
      <c r="I34" s="253">
        <f>'Z4'!Z9</f>
        <v>0</v>
      </c>
      <c r="J34" s="255">
        <f>'Z4'!AA9</f>
        <v>4.6000000000000005</v>
      </c>
      <c r="K34" s="252" t="s">
        <v>1609</v>
      </c>
      <c r="L34" s="253">
        <f>'Z4'!X35</f>
        <v>0.3</v>
      </c>
      <c r="M34" s="254">
        <f>'Z4'!Y35</f>
        <v>3</v>
      </c>
      <c r="N34" s="253">
        <f>'Z4'!Z35</f>
        <v>0</v>
      </c>
      <c r="O34" s="255">
        <f>'Z4'!AA35</f>
        <v>3.3</v>
      </c>
      <c r="P34" s="322">
        <f>'Z4'!AB35</f>
        <v>7.9</v>
      </c>
    </row>
    <row r="35" spans="1:16" s="100" customFormat="1" ht="16.5">
      <c r="A35" s="191">
        <v>22</v>
      </c>
      <c r="B35" s="249">
        <f>Seznam!B56</f>
        <v>15</v>
      </c>
      <c r="C35" s="250" t="str">
        <f>Seznam!C56</f>
        <v xml:space="preserve">Borovičková Michaela  </v>
      </c>
      <c r="D35" s="92">
        <f>Seznam!D56</f>
        <v>2008</v>
      </c>
      <c r="E35" s="251" t="str">
        <f>Seznam!E56</f>
        <v>TOPGYM Karlovy Vary</v>
      </c>
      <c r="F35" s="249" t="str">
        <f>Seznam!F56</f>
        <v>CZE</v>
      </c>
      <c r="G35" s="253">
        <f>'Z4'!X22</f>
        <v>0.1</v>
      </c>
      <c r="H35" s="254">
        <f>'Z4'!Y22</f>
        <v>3.25</v>
      </c>
      <c r="I35" s="253">
        <f>'Z4'!Z22</f>
        <v>0</v>
      </c>
      <c r="J35" s="255">
        <f>'Z4'!AA22</f>
        <v>3.35</v>
      </c>
      <c r="K35" s="252" t="e">
        <f>'Z5'!#REF!</f>
        <v>#REF!</v>
      </c>
      <c r="L35" s="253">
        <f>'Z4'!X48</f>
        <v>0.3</v>
      </c>
      <c r="M35" s="254">
        <f>'Z4'!Y48</f>
        <v>3.4000000000000004</v>
      </c>
      <c r="N35" s="253">
        <f>'Z4'!Z48</f>
        <v>0</v>
      </c>
      <c r="O35" s="255">
        <f>'Z4'!AA48</f>
        <v>3.7</v>
      </c>
      <c r="P35" s="322">
        <f>'Z4'!AB48</f>
        <v>7.0500000000000007</v>
      </c>
    </row>
    <row r="36" spans="1:16" s="100" customFormat="1" ht="17.25" thickBot="1">
      <c r="A36" s="193"/>
      <c r="B36" s="193"/>
      <c r="C36" s="194"/>
      <c r="D36" s="195"/>
      <c r="E36" s="196"/>
      <c r="F36" s="193"/>
      <c r="G36" s="105"/>
      <c r="H36" s="68"/>
      <c r="I36" s="105"/>
      <c r="J36" s="106"/>
      <c r="K36" s="114"/>
      <c r="L36" s="105"/>
      <c r="M36" s="68"/>
      <c r="N36" s="105"/>
      <c r="O36" s="106"/>
      <c r="P36" s="323"/>
    </row>
    <row r="37" spans="1:16" ht="15.75" thickTop="1"/>
  </sheetData>
  <sortState ref="B14:P35">
    <sortCondition descending="1" ref="P14:P35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1" orientation="landscape" horizontalDpi="4294967293" verticalDpi="4294967293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opLeftCell="A9" workbookViewId="0">
      <selection activeCell="C28" sqref="C28"/>
    </sheetView>
  </sheetViews>
  <sheetFormatPr defaultRowHeight="15"/>
  <cols>
    <col min="1" max="1" width="9.7109375" style="73" customWidth="1"/>
    <col min="2" max="2" width="5.85546875" style="73" bestFit="1" customWidth="1"/>
    <col min="3" max="3" width="19.5703125" style="73" bestFit="1" customWidth="1"/>
    <col min="4" max="4" width="6.7109375" style="72" customWidth="1"/>
    <col min="5" max="5" width="20.28515625" style="73" bestFit="1" customWidth="1"/>
    <col min="6" max="6" width="5" style="72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hidden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505" t="s">
        <v>1042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6" customFormat="1">
      <c r="A2" s="42"/>
      <c r="B2" s="43"/>
      <c r="D2" s="42"/>
      <c r="E2" s="43"/>
      <c r="F2" s="43"/>
      <c r="G2" s="42"/>
      <c r="H2" s="42"/>
      <c r="I2" s="42"/>
      <c r="J2" s="50"/>
    </row>
    <row r="3" spans="1:16" customFormat="1" ht="40.5">
      <c r="A3" s="506" t="s">
        <v>1574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6" s="47" customFormat="1" ht="14.25">
      <c r="A4" s="45"/>
      <c r="B4" s="46"/>
      <c r="C4" s="46"/>
      <c r="D4" s="46"/>
      <c r="E4" s="46"/>
      <c r="F4" s="46"/>
      <c r="G4" s="46"/>
      <c r="H4" s="46"/>
      <c r="I4" s="46"/>
      <c r="J4" s="107"/>
    </row>
    <row r="5" spans="1:16" customFormat="1" ht="19.5">
      <c r="A5" s="507" t="s">
        <v>1575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6" s="47" customFormat="1" ht="7.5" customHeight="1">
      <c r="A6" s="45"/>
      <c r="B6" s="46"/>
      <c r="C6" s="46"/>
      <c r="D6" s="46"/>
      <c r="E6" s="46"/>
      <c r="F6" s="46"/>
      <c r="G6" s="46"/>
      <c r="H6" s="46"/>
      <c r="I6" s="46"/>
      <c r="J6" s="107"/>
    </row>
    <row r="7" spans="1:16" customFormat="1" ht="19.5">
      <c r="A7" s="507" t="str">
        <f>Místo</f>
        <v>Milevsko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49" t="s">
        <v>1581</v>
      </c>
    </row>
    <row r="10" spans="1:16" ht="17.25" thickTop="1">
      <c r="A10" s="74"/>
      <c r="B10" s="75"/>
      <c r="C10" s="76"/>
      <c r="D10" s="77"/>
      <c r="E10" s="78"/>
      <c r="F10" s="318"/>
      <c r="G10" s="513" t="s">
        <v>1602</v>
      </c>
      <c r="H10" s="513"/>
      <c r="I10" s="513"/>
      <c r="J10" s="514"/>
      <c r="K10" s="512" t="s">
        <v>1307</v>
      </c>
      <c r="L10" s="513"/>
      <c r="M10" s="513"/>
      <c r="N10" s="513"/>
      <c r="O10" s="514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319" t="s">
        <v>4</v>
      </c>
      <c r="G11" s="316" t="s">
        <v>1046</v>
      </c>
      <c r="H11" s="85" t="s">
        <v>1047</v>
      </c>
      <c r="I11" s="85" t="s">
        <v>5</v>
      </c>
      <c r="J11" s="86" t="s">
        <v>1048</v>
      </c>
      <c r="K11" s="508" t="s">
        <v>1050</v>
      </c>
      <c r="L11" s="64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320"/>
      <c r="G12" s="317" t="s">
        <v>8</v>
      </c>
      <c r="H12" s="92" t="s">
        <v>11</v>
      </c>
      <c r="I12" s="92"/>
      <c r="J12" s="93"/>
      <c r="K12" s="509"/>
      <c r="L12" s="66" t="s">
        <v>8</v>
      </c>
      <c r="M12" s="92" t="s">
        <v>11</v>
      </c>
      <c r="N12" s="92"/>
      <c r="O12" s="93"/>
      <c r="P12" s="110"/>
    </row>
    <row r="13" spans="1:16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98">
        <v>0</v>
      </c>
      <c r="H13" s="98" t="e">
        <v>#NUM!</v>
      </c>
      <c r="I13" s="98">
        <v>0</v>
      </c>
      <c r="J13" s="99" t="e">
        <v>#NUM!</v>
      </c>
      <c r="K13" s="111"/>
      <c r="L13" s="98">
        <v>0</v>
      </c>
      <c r="M13" s="98" t="e">
        <v>#NUM!</v>
      </c>
      <c r="N13" s="98">
        <v>0</v>
      </c>
      <c r="O13" s="99" t="e">
        <v>#NUM!</v>
      </c>
      <c r="P13" s="112" t="e">
        <v>#NUM!</v>
      </c>
    </row>
    <row r="14" spans="1:16" s="100" customFormat="1" ht="17.25" thickTop="1">
      <c r="A14" s="339">
        <v>1</v>
      </c>
      <c r="B14" s="395">
        <f>'S 5'!A10</f>
        <v>5</v>
      </c>
      <c r="C14" s="396" t="str">
        <f>'S 5'!B10</f>
        <v>Bulantová Charlotta</v>
      </c>
      <c r="D14" s="397">
        <f>'S 5'!C10</f>
        <v>2007</v>
      </c>
      <c r="E14" s="398" t="str">
        <f>'S 5'!D10</f>
        <v>TJ Sokol Bedřichov</v>
      </c>
      <c r="F14" s="395" t="str">
        <f>'S 5'!E10</f>
        <v>CZE</v>
      </c>
      <c r="G14" s="343">
        <f>'Z5'!X13</f>
        <v>3.6</v>
      </c>
      <c r="H14" s="344">
        <f>'Z5'!Y13</f>
        <v>5.9</v>
      </c>
      <c r="I14" s="343">
        <f>'Z5'!Z13</f>
        <v>0</v>
      </c>
      <c r="J14" s="345">
        <f>'Z5'!AA13</f>
        <v>9.5</v>
      </c>
      <c r="K14" s="346"/>
      <c r="L14" s="343">
        <f>'Z5'!X29</f>
        <v>4.3000000000000007</v>
      </c>
      <c r="M14" s="344">
        <f>'Z5'!Y29</f>
        <v>6.2499999999999991</v>
      </c>
      <c r="N14" s="343">
        <f>'Z5'!Z29</f>
        <v>0</v>
      </c>
      <c r="O14" s="345">
        <f>'Z5'!AA29</f>
        <v>10.55</v>
      </c>
      <c r="P14" s="347">
        <f>'Z5'!AB29</f>
        <v>20.05</v>
      </c>
    </row>
    <row r="15" spans="1:16" s="100" customFormat="1" ht="16.5">
      <c r="A15" s="350">
        <v>2</v>
      </c>
      <c r="B15" s="400">
        <f>'S 5'!A12</f>
        <v>8</v>
      </c>
      <c r="C15" s="427" t="str">
        <f>'S 5'!B12</f>
        <v>Petříková Valentýna</v>
      </c>
      <c r="D15" s="400">
        <f>'S 5'!C12</f>
        <v>2007</v>
      </c>
      <c r="E15" s="427" t="str">
        <f>'S 5'!D12</f>
        <v>RG Proactive Milevsko</v>
      </c>
      <c r="F15" s="400" t="str">
        <f>'S 5'!E12</f>
        <v>CZE</v>
      </c>
      <c r="G15" s="352">
        <f>'Z5'!X15</f>
        <v>3.5</v>
      </c>
      <c r="H15" s="336">
        <f>'Z5'!Y15</f>
        <v>6.1</v>
      </c>
      <c r="I15" s="352">
        <f>'Z5'!Z15</f>
        <v>0</v>
      </c>
      <c r="J15" s="336">
        <f>'Z5'!AA15</f>
        <v>9.6</v>
      </c>
      <c r="K15" s="336"/>
      <c r="L15" s="352">
        <f>'Z5'!X31</f>
        <v>3.3</v>
      </c>
      <c r="M15" s="336">
        <f>'Z5'!Y31</f>
        <v>6.3999999999999995</v>
      </c>
      <c r="N15" s="352">
        <f>'Z5'!Z31</f>
        <v>0</v>
      </c>
      <c r="O15" s="336">
        <f>'Z5'!AA31</f>
        <v>9.6999999999999993</v>
      </c>
      <c r="P15" s="336">
        <f>'Z5'!AB31</f>
        <v>19.299999999999997</v>
      </c>
    </row>
    <row r="16" spans="1:16" s="100" customFormat="1" ht="16.5">
      <c r="A16" s="350">
        <v>3</v>
      </c>
      <c r="B16" s="400">
        <f>'S 5'!A16</f>
        <v>12</v>
      </c>
      <c r="C16" s="427" t="str">
        <f>'S 5'!B16</f>
        <v>Šimáková Veronika</v>
      </c>
      <c r="D16" s="400">
        <f>'S 5'!C16</f>
        <v>2007</v>
      </c>
      <c r="E16" s="427" t="str">
        <f>'S 5'!D16</f>
        <v>RG Proactive Milevsko</v>
      </c>
      <c r="F16" s="400" t="str">
        <f>'S 5'!E16</f>
        <v>CZE</v>
      </c>
      <c r="G16" s="352">
        <f>'Z5'!X19</f>
        <v>2.6</v>
      </c>
      <c r="H16" s="336">
        <f>'Z5'!Y19</f>
        <v>5.05</v>
      </c>
      <c r="I16" s="352">
        <f>'Z5'!Z19</f>
        <v>0</v>
      </c>
      <c r="J16" s="336">
        <f>'Z5'!AA19</f>
        <v>7.65</v>
      </c>
      <c r="K16" s="336" t="str">
        <f>'Z6'!W22</f>
        <v>kužele</v>
      </c>
      <c r="L16" s="352">
        <f>'Z5'!X35</f>
        <v>2.7</v>
      </c>
      <c r="M16" s="336">
        <f>'Z5'!Y35</f>
        <v>6.25</v>
      </c>
      <c r="N16" s="352">
        <f>'Z5'!Z35</f>
        <v>0.6</v>
      </c>
      <c r="O16" s="336">
        <f>'Z5'!AA35</f>
        <v>8.35</v>
      </c>
      <c r="P16" s="336">
        <f>'Z5'!AB35</f>
        <v>16</v>
      </c>
    </row>
    <row r="17" spans="1:16" s="100" customFormat="1" ht="16.5">
      <c r="A17" s="85">
        <v>4</v>
      </c>
      <c r="B17" s="403">
        <f>'S 5'!A8</f>
        <v>3</v>
      </c>
      <c r="C17" s="413" t="str">
        <f>'S 5'!B8</f>
        <v>Svobodová Klára</v>
      </c>
      <c r="D17" s="403">
        <f>'S 5'!C8</f>
        <v>2007</v>
      </c>
      <c r="E17" s="413" t="str">
        <f>'S 5'!D8</f>
        <v>RGC Karlovy Vary</v>
      </c>
      <c r="F17" s="403" t="str">
        <f>'S 5'!E8</f>
        <v>CZE</v>
      </c>
      <c r="G17" s="102">
        <f>'Z5'!X11</f>
        <v>1.8</v>
      </c>
      <c r="H17" s="103">
        <f>'Z5'!Y11</f>
        <v>5</v>
      </c>
      <c r="I17" s="102">
        <f>'Z5'!Z11</f>
        <v>0</v>
      </c>
      <c r="J17" s="103">
        <f>'Z5'!AA11</f>
        <v>6.8</v>
      </c>
      <c r="K17" s="103"/>
      <c r="L17" s="102">
        <f>'Z5'!X27</f>
        <v>2.6</v>
      </c>
      <c r="M17" s="103">
        <f>'Z5'!Y27</f>
        <v>5.7</v>
      </c>
      <c r="N17" s="102">
        <f>'Z5'!Z27</f>
        <v>0</v>
      </c>
      <c r="O17" s="103">
        <f>'Z5'!AA27</f>
        <v>8.3000000000000007</v>
      </c>
      <c r="P17" s="103">
        <f>'Z5'!AB27</f>
        <v>15.100000000000001</v>
      </c>
    </row>
    <row r="18" spans="1:16" s="100" customFormat="1" ht="16.5">
      <c r="A18" s="85">
        <v>5</v>
      </c>
      <c r="B18" s="403">
        <f>'S 5'!A9</f>
        <v>4</v>
      </c>
      <c r="C18" s="413" t="str">
        <f>'S 5'!B9</f>
        <v>Bystřická Natálie</v>
      </c>
      <c r="D18" s="403">
        <f>'S 5'!C9</f>
        <v>2007</v>
      </c>
      <c r="E18" s="413" t="str">
        <f>'S 5'!D9</f>
        <v>TJ Slavoj Plzeň</v>
      </c>
      <c r="F18" s="403" t="str">
        <f>'S 5'!E9</f>
        <v>CZE</v>
      </c>
      <c r="G18" s="102">
        <f>'Z5'!X12</f>
        <v>2.2000000000000002</v>
      </c>
      <c r="H18" s="103">
        <f>'Z5'!Y12</f>
        <v>4.4000000000000004</v>
      </c>
      <c r="I18" s="102">
        <f>'Z5'!Z12</f>
        <v>0</v>
      </c>
      <c r="J18" s="103">
        <f>'Z5'!AA12</f>
        <v>6.6000000000000005</v>
      </c>
      <c r="K18" s="103"/>
      <c r="L18" s="102">
        <f>'Z5'!X28</f>
        <v>0.9</v>
      </c>
      <c r="M18" s="103">
        <f>'Z5'!Y28</f>
        <v>5.55</v>
      </c>
      <c r="N18" s="102">
        <f>'Z5'!Z28</f>
        <v>0</v>
      </c>
      <c r="O18" s="103">
        <f>'Z5'!AA28</f>
        <v>6.45</v>
      </c>
      <c r="P18" s="103">
        <f>'Z5'!AB28</f>
        <v>13.05</v>
      </c>
    </row>
    <row r="19" spans="1:16" s="100" customFormat="1" ht="16.5">
      <c r="A19" s="85">
        <v>6</v>
      </c>
      <c r="B19" s="403">
        <f>'S 5'!A14</f>
        <v>10</v>
      </c>
      <c r="C19" s="413" t="str">
        <f>'S 5'!B14</f>
        <v>Koutná Tereza</v>
      </c>
      <c r="D19" s="403">
        <f>'S 5'!C14</f>
        <v>2007</v>
      </c>
      <c r="E19" s="413" t="str">
        <f>'S 5'!D14</f>
        <v>Sportunion Rauris</v>
      </c>
      <c r="F19" s="403" t="str">
        <f>'S 5'!E14</f>
        <v>AUT</v>
      </c>
      <c r="G19" s="102">
        <f>'Z5'!X17</f>
        <v>1.7000000000000002</v>
      </c>
      <c r="H19" s="103">
        <f>'Z5'!Y17</f>
        <v>4.05</v>
      </c>
      <c r="I19" s="102">
        <f>'Z5'!Z17</f>
        <v>0</v>
      </c>
      <c r="J19" s="103">
        <f>'Z5'!AA17</f>
        <v>5.75</v>
      </c>
      <c r="K19" s="103"/>
      <c r="L19" s="102">
        <f>'Z5'!X33</f>
        <v>1.2999999999999998</v>
      </c>
      <c r="M19" s="103">
        <f>'Z5'!Y33</f>
        <v>5.5500000000000007</v>
      </c>
      <c r="N19" s="102">
        <f>'Z5'!Z33</f>
        <v>0</v>
      </c>
      <c r="O19" s="103">
        <f>'Z5'!AA33</f>
        <v>6.8500000000000005</v>
      </c>
      <c r="P19" s="103">
        <f>'Z5'!AB33</f>
        <v>12.600000000000001</v>
      </c>
    </row>
    <row r="20" spans="1:16" s="100" customFormat="1" ht="16.5">
      <c r="A20" s="85">
        <v>7</v>
      </c>
      <c r="B20" s="403">
        <f>'S 5'!A17</f>
        <v>13</v>
      </c>
      <c r="C20" s="413" t="str">
        <f>'S 5'!B17</f>
        <v>Kordová Klára</v>
      </c>
      <c r="D20" s="403">
        <f>'S 5'!C17</f>
        <v>2007</v>
      </c>
      <c r="E20" s="413" t="str">
        <f>'S 5'!D17</f>
        <v>SK GymŠarm Plzeň</v>
      </c>
      <c r="F20" s="403" t="str">
        <f>'S 5'!E17</f>
        <v>CZE</v>
      </c>
      <c r="G20" s="102">
        <f>'Z5'!X20</f>
        <v>0.5</v>
      </c>
      <c r="H20" s="103">
        <f>'Z5'!Y20</f>
        <v>2.95</v>
      </c>
      <c r="I20" s="102">
        <f>'Z5'!Z20</f>
        <v>0</v>
      </c>
      <c r="J20" s="103">
        <f>'Z5'!AA20</f>
        <v>3.45</v>
      </c>
      <c r="K20" s="103">
        <f>'Z6'!W30</f>
        <v>0</v>
      </c>
      <c r="L20" s="102">
        <f>'Z5'!X36</f>
        <v>0.6</v>
      </c>
      <c r="M20" s="103">
        <f>'Z5'!Y36</f>
        <v>5.25</v>
      </c>
      <c r="N20" s="102">
        <f>'Z5'!Z36</f>
        <v>0</v>
      </c>
      <c r="O20" s="103">
        <f>'Z5'!AA36</f>
        <v>5.85</v>
      </c>
      <c r="P20" s="103">
        <f>'Z5'!AB36</f>
        <v>9.3000000000000007</v>
      </c>
    </row>
    <row r="21" spans="1:16" s="100" customFormat="1" ht="16.5">
      <c r="A21" s="85">
        <v>8</v>
      </c>
      <c r="B21" s="403">
        <f>'S 5'!A13</f>
        <v>9</v>
      </c>
      <c r="C21" s="413" t="str">
        <f>'S 5'!B13</f>
        <v xml:space="preserve">Fedunova Darja </v>
      </c>
      <c r="D21" s="403">
        <f>'S 5'!C13</f>
        <v>2007</v>
      </c>
      <c r="E21" s="413" t="str">
        <f>'S 5'!D13</f>
        <v>TOPGYM Karlovy Vary</v>
      </c>
      <c r="F21" s="403" t="str">
        <f>'S 5'!E13</f>
        <v>CZE</v>
      </c>
      <c r="G21" s="102">
        <f>'Z5'!X16</f>
        <v>0.30000000000000004</v>
      </c>
      <c r="H21" s="103">
        <f>'Z5'!Y16</f>
        <v>2.8499999999999996</v>
      </c>
      <c r="I21" s="102">
        <f>'Z5'!Z16</f>
        <v>0</v>
      </c>
      <c r="J21" s="103">
        <f>'Z5'!AA16</f>
        <v>3.1499999999999995</v>
      </c>
      <c r="K21" s="103"/>
      <c r="L21" s="102">
        <f>'Z5'!X32</f>
        <v>1.3</v>
      </c>
      <c r="M21" s="103">
        <f>'Z5'!Y32</f>
        <v>4.3000000000000007</v>
      </c>
      <c r="N21" s="102">
        <f>'Z5'!Z32</f>
        <v>0</v>
      </c>
      <c r="O21" s="103">
        <f>'Z5'!AA32</f>
        <v>5.6000000000000005</v>
      </c>
      <c r="P21" s="103">
        <f>'Z5'!AB32</f>
        <v>8.75</v>
      </c>
    </row>
    <row r="22" spans="1:16" s="100" customFormat="1" ht="16.5">
      <c r="A22" s="85">
        <v>9</v>
      </c>
      <c r="B22" s="403">
        <f>'S 5'!A11</f>
        <v>7</v>
      </c>
      <c r="C22" s="413" t="str">
        <f>'S 5'!B11</f>
        <v>Špalová Klára</v>
      </c>
      <c r="D22" s="403">
        <f>'S 5'!C11</f>
        <v>2007</v>
      </c>
      <c r="E22" s="413" t="str">
        <f>'S 5'!D11</f>
        <v>SK GymŠarm Plzeň</v>
      </c>
      <c r="F22" s="403" t="str">
        <f>'S 5'!E11</f>
        <v>CZE</v>
      </c>
      <c r="G22" s="102">
        <f>'Z5'!X14</f>
        <v>0.5</v>
      </c>
      <c r="H22" s="103">
        <f>'Z5'!Y14</f>
        <v>4.4000000000000004</v>
      </c>
      <c r="I22" s="102">
        <f>'Z5'!Z14</f>
        <v>0</v>
      </c>
      <c r="J22" s="103">
        <f>'Z5'!AA14</f>
        <v>4.9000000000000004</v>
      </c>
      <c r="K22" s="103"/>
      <c r="L22" s="102">
        <f>'Z5'!X30</f>
        <v>0.5</v>
      </c>
      <c r="M22" s="103">
        <f>'Z5'!Y30</f>
        <v>2.7500000000000004</v>
      </c>
      <c r="N22" s="102">
        <f>'Z5'!Z30</f>
        <v>0</v>
      </c>
      <c r="O22" s="103">
        <f>'Z5'!AA30</f>
        <v>3.2500000000000004</v>
      </c>
      <c r="P22" s="103">
        <f>'Z5'!AB30</f>
        <v>8.15</v>
      </c>
    </row>
    <row r="23" spans="1:16" s="100" customFormat="1" ht="16.5">
      <c r="A23" s="249">
        <v>10</v>
      </c>
      <c r="B23" s="331">
        <f>'S 5'!A6</f>
        <v>1</v>
      </c>
      <c r="C23" s="410" t="str">
        <f>'S 5'!B6</f>
        <v>Hamouzová Markéta</v>
      </c>
      <c r="D23" s="411">
        <f>'S 5'!C6</f>
        <v>2007</v>
      </c>
      <c r="E23" s="412" t="str">
        <f>'S 5'!D6</f>
        <v>SK GymŠarm Plzeň</v>
      </c>
      <c r="F23" s="331" t="str">
        <f>'S 5'!E6</f>
        <v>CZE</v>
      </c>
      <c r="G23" s="253">
        <f>'Z5'!X9</f>
        <v>0.7</v>
      </c>
      <c r="H23" s="254">
        <f>'Z5'!Y9</f>
        <v>3.15</v>
      </c>
      <c r="I23" s="253">
        <f>'Z5'!Z9</f>
        <v>0</v>
      </c>
      <c r="J23" s="255">
        <f>'Z5'!AA9</f>
        <v>3.8499999999999996</v>
      </c>
      <c r="K23" s="252"/>
      <c r="L23" s="253">
        <f>'Z5'!X25</f>
        <v>0.2</v>
      </c>
      <c r="M23" s="254">
        <f>'Z5'!Y25</f>
        <v>3.6500000000000004</v>
      </c>
      <c r="N23" s="253">
        <f>'Z5'!Z25</f>
        <v>0</v>
      </c>
      <c r="O23" s="255">
        <f>'Z5'!AA25</f>
        <v>3.8500000000000005</v>
      </c>
      <c r="P23" s="322">
        <f>'Z5'!AB25</f>
        <v>7.7</v>
      </c>
    </row>
    <row r="24" spans="1:16" s="100" customFormat="1" ht="16.5">
      <c r="A24" s="249">
        <v>11</v>
      </c>
      <c r="B24" s="331">
        <f>'S 5'!A15</f>
        <v>11</v>
      </c>
      <c r="C24" s="410" t="str">
        <f>'S 5'!B15</f>
        <v xml:space="preserve">Deimová Anna </v>
      </c>
      <c r="D24" s="411">
        <f>'S 5'!C15</f>
        <v>2007</v>
      </c>
      <c r="E24" s="412" t="str">
        <f>'S 5'!D15</f>
        <v>GSK Tábor</v>
      </c>
      <c r="F24" s="331" t="str">
        <f>'S 5'!E15</f>
        <v>CZE</v>
      </c>
      <c r="G24" s="253">
        <f>'Z5'!X18</f>
        <v>0.9</v>
      </c>
      <c r="H24" s="254">
        <f>'Z5'!Y18</f>
        <v>2.1999999999999997</v>
      </c>
      <c r="I24" s="253">
        <f>'Z5'!Z18</f>
        <v>0</v>
      </c>
      <c r="J24" s="255">
        <f>'Z5'!AA18</f>
        <v>3.0999999999999996</v>
      </c>
      <c r="K24" s="252" t="str">
        <f>'Z6'!W21</f>
        <v>kužele</v>
      </c>
      <c r="L24" s="253">
        <f>'Z5'!X34</f>
        <v>0.8</v>
      </c>
      <c r="M24" s="254">
        <f>'Z5'!Y34</f>
        <v>4</v>
      </c>
      <c r="N24" s="253">
        <f>'Z5'!Z34</f>
        <v>0.3</v>
      </c>
      <c r="O24" s="255">
        <f>'Z5'!AA34</f>
        <v>4.5</v>
      </c>
      <c r="P24" s="322">
        <f>'Z5'!AB34</f>
        <v>7.6</v>
      </c>
    </row>
    <row r="25" spans="1:16" s="100" customFormat="1" ht="17.25" thickBot="1">
      <c r="A25" s="193">
        <v>12</v>
      </c>
      <c r="B25" s="312">
        <f>'S 5'!A7</f>
        <v>2</v>
      </c>
      <c r="C25" s="407" t="str">
        <f>'S 5'!B7</f>
        <v xml:space="preserve">Spálenková Ella </v>
      </c>
      <c r="D25" s="408">
        <f>'S 5'!C7</f>
        <v>2007</v>
      </c>
      <c r="E25" s="409" t="str">
        <f>'S 5'!D7</f>
        <v>GSK Tábor</v>
      </c>
      <c r="F25" s="312" t="str">
        <f>'S 5'!E7</f>
        <v>CZE</v>
      </c>
      <c r="G25" s="105">
        <f>'Z5'!X10</f>
        <v>0.5</v>
      </c>
      <c r="H25" s="68">
        <f>'Z5'!Y10</f>
        <v>2.0999999999999996</v>
      </c>
      <c r="I25" s="105">
        <f>'Z5'!Z10</f>
        <v>0</v>
      </c>
      <c r="J25" s="106">
        <f>'Z5'!AA10</f>
        <v>2.5999999999999996</v>
      </c>
      <c r="K25" s="114"/>
      <c r="L25" s="105">
        <f>'Z5'!X26</f>
        <v>0.3</v>
      </c>
      <c r="M25" s="68">
        <f>'Z5'!Y26</f>
        <v>4.45</v>
      </c>
      <c r="N25" s="105">
        <f>'Z5'!Z26</f>
        <v>0</v>
      </c>
      <c r="O25" s="106">
        <f>'Z5'!AA26</f>
        <v>4.75</v>
      </c>
      <c r="P25" s="323">
        <f>'Z5'!AB26</f>
        <v>7.35</v>
      </c>
    </row>
    <row r="26" spans="1:16" ht="15.75" thickTop="1"/>
    <row r="28" spans="1:16">
      <c r="C28" s="73" t="s">
        <v>1445</v>
      </c>
    </row>
  </sheetData>
  <sortState ref="B14:P25">
    <sortCondition descending="1" ref="P14:P25"/>
  </sortState>
  <mergeCells count="7">
    <mergeCell ref="K10:O10"/>
    <mergeCell ref="K11:K12"/>
    <mergeCell ref="G10:J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5" orientation="landscape" horizontalDpi="4294967293" verticalDpi="4294967293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opLeftCell="A10" workbookViewId="0">
      <selection activeCell="H26" sqref="H26"/>
    </sheetView>
  </sheetViews>
  <sheetFormatPr defaultRowHeight="15"/>
  <cols>
    <col min="1" max="1" width="9.7109375" style="73" customWidth="1"/>
    <col min="2" max="2" width="5.85546875" style="73" bestFit="1" customWidth="1"/>
    <col min="3" max="3" width="21.85546875" style="73" bestFit="1" customWidth="1"/>
    <col min="4" max="4" width="6.7109375" style="72" customWidth="1"/>
    <col min="5" max="5" width="22.42578125" style="73" bestFit="1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505" t="s">
        <v>1042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6" customFormat="1">
      <c r="A2" s="42"/>
      <c r="B2" s="43"/>
      <c r="D2" s="42"/>
      <c r="E2" s="43"/>
      <c r="F2" s="43"/>
      <c r="G2" s="42"/>
      <c r="H2" s="42"/>
      <c r="I2" s="42"/>
      <c r="J2" s="50"/>
    </row>
    <row r="3" spans="1:16" customFormat="1" ht="40.5">
      <c r="A3" s="506" t="s">
        <v>1574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6" s="47" customFormat="1" ht="14.25">
      <c r="A4" s="45"/>
      <c r="B4" s="46"/>
      <c r="C4" s="46"/>
      <c r="D4" s="46"/>
      <c r="E4" s="46"/>
      <c r="F4" s="46"/>
      <c r="G4" s="46"/>
      <c r="H4" s="46"/>
      <c r="I4" s="46"/>
      <c r="J4" s="107"/>
    </row>
    <row r="5" spans="1:16" customFormat="1" ht="19.5">
      <c r="A5" s="507" t="s">
        <v>1575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6" s="47" customFormat="1" ht="7.5" customHeight="1">
      <c r="A6" s="45"/>
      <c r="B6" s="46"/>
      <c r="C6" s="46"/>
      <c r="D6" s="46"/>
      <c r="E6" s="46"/>
      <c r="F6" s="46"/>
      <c r="G6" s="46"/>
      <c r="H6" s="46"/>
      <c r="I6" s="46"/>
      <c r="J6" s="107"/>
    </row>
    <row r="7" spans="1:16" customFormat="1" ht="19.5">
      <c r="A7" s="507" t="str">
        <f>Místo</f>
        <v>Milevsko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49" t="s">
        <v>1597</v>
      </c>
    </row>
    <row r="10" spans="1:16" ht="17.25" thickTop="1">
      <c r="A10" s="74"/>
      <c r="B10" s="75"/>
      <c r="C10" s="76"/>
      <c r="D10" s="77"/>
      <c r="E10" s="78"/>
      <c r="F10" s="318"/>
      <c r="G10" s="510" t="str">
        <f>Kat6S1</f>
        <v>sestava s míčem</v>
      </c>
      <c r="H10" s="510"/>
      <c r="I10" s="510"/>
      <c r="J10" s="511"/>
      <c r="K10" s="512" t="str">
        <f>Kat6S2</f>
        <v>sestava s libovolným náčiním</v>
      </c>
      <c r="L10" s="513"/>
      <c r="M10" s="513"/>
      <c r="N10" s="513"/>
      <c r="O10" s="514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319" t="s">
        <v>4</v>
      </c>
      <c r="G11" s="316" t="s">
        <v>1046</v>
      </c>
      <c r="H11" s="85" t="s">
        <v>1047</v>
      </c>
      <c r="I11" s="85" t="s">
        <v>5</v>
      </c>
      <c r="J11" s="86" t="s">
        <v>1048</v>
      </c>
      <c r="K11" s="508" t="s">
        <v>1050</v>
      </c>
      <c r="L11" s="64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320"/>
      <c r="G12" s="317" t="s">
        <v>8</v>
      </c>
      <c r="H12" s="92" t="s">
        <v>11</v>
      </c>
      <c r="I12" s="92"/>
      <c r="J12" s="93"/>
      <c r="K12" s="509"/>
      <c r="L12" s="66" t="s">
        <v>8</v>
      </c>
      <c r="M12" s="92" t="s">
        <v>11</v>
      </c>
      <c r="N12" s="92"/>
      <c r="O12" s="93"/>
      <c r="P12" s="110"/>
    </row>
    <row r="13" spans="1:16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98">
        <v>0</v>
      </c>
      <c r="H13" s="98" t="e">
        <v>#NUM!</v>
      </c>
      <c r="I13" s="98">
        <v>0</v>
      </c>
      <c r="J13" s="99" t="e">
        <v>#NUM!</v>
      </c>
      <c r="K13" s="111"/>
      <c r="L13" s="98">
        <v>0</v>
      </c>
      <c r="M13" s="98" t="e">
        <v>#NUM!</v>
      </c>
      <c r="N13" s="98">
        <v>0</v>
      </c>
      <c r="O13" s="99" t="e">
        <v>#NUM!</v>
      </c>
      <c r="P13" s="112" t="e">
        <v>#NUM!</v>
      </c>
    </row>
    <row r="14" spans="1:16" s="100" customFormat="1" ht="17.25" thickTop="1">
      <c r="A14" s="339">
        <v>1</v>
      </c>
      <c r="B14" s="395">
        <f>Seznam!B77</f>
        <v>1</v>
      </c>
      <c r="C14" s="396" t="str">
        <f>Seznam!C77</f>
        <v>Prokšová Anna</v>
      </c>
      <c r="D14" s="397">
        <f>Seznam!D77</f>
        <v>2006</v>
      </c>
      <c r="E14" s="398" t="str">
        <f>Seznam!E77</f>
        <v>TJ Sokol Bedřichov</v>
      </c>
      <c r="F14" s="395" t="str">
        <f>Seznam!F77</f>
        <v>CZE</v>
      </c>
      <c r="G14" s="343">
        <f>'Z6'!X9</f>
        <v>3.5</v>
      </c>
      <c r="H14" s="344">
        <f>'Z6'!Y9</f>
        <v>4.3499999999999996</v>
      </c>
      <c r="I14" s="343">
        <f>'Z6'!Z9</f>
        <v>0</v>
      </c>
      <c r="J14" s="345">
        <f>'Z6'!AA9</f>
        <v>7.85</v>
      </c>
      <c r="K14" s="346" t="str">
        <f>'Z6'!W21</f>
        <v>kužele</v>
      </c>
      <c r="L14" s="343">
        <f>'Z6'!X21</f>
        <v>5.5</v>
      </c>
      <c r="M14" s="344">
        <f>'Z6'!Y21</f>
        <v>6.85</v>
      </c>
      <c r="N14" s="343">
        <f>'Z6'!Z21</f>
        <v>0</v>
      </c>
      <c r="O14" s="345">
        <f>'Z6'!AA21</f>
        <v>12.35</v>
      </c>
      <c r="P14" s="347">
        <f>'Z6'!AB21</f>
        <v>20.2</v>
      </c>
    </row>
    <row r="15" spans="1:16" s="100" customFormat="1" ht="16.5">
      <c r="A15" s="348">
        <v>2</v>
      </c>
      <c r="B15" s="332">
        <f>Seznam!B85</f>
        <v>12</v>
      </c>
      <c r="C15" s="399" t="str">
        <f>Seznam!C85</f>
        <v>Stieblerová Nikola</v>
      </c>
      <c r="D15" s="400">
        <f>Seznam!D85</f>
        <v>2005</v>
      </c>
      <c r="E15" s="401" t="str">
        <f>Seznam!E85</f>
        <v>SK Jihlava</v>
      </c>
      <c r="F15" s="332" t="str">
        <f>Seznam!F85</f>
        <v>CZE</v>
      </c>
      <c r="G15" s="352">
        <f>'Z6'!X17</f>
        <v>4.0999999999999996</v>
      </c>
      <c r="H15" s="336">
        <f>'Z6'!Y17</f>
        <v>4.95</v>
      </c>
      <c r="I15" s="352">
        <f>'Z6'!Z17</f>
        <v>0</v>
      </c>
      <c r="J15" s="353">
        <f>'Z6'!AA17</f>
        <v>9.0500000000000007</v>
      </c>
      <c r="K15" s="354" t="str">
        <f>'Z6'!W22</f>
        <v>kužele</v>
      </c>
      <c r="L15" s="352">
        <f>'Z6'!X29</f>
        <v>3.3</v>
      </c>
      <c r="M15" s="336">
        <f>'Z6'!Y29</f>
        <v>5.7999999999999989</v>
      </c>
      <c r="N15" s="352">
        <f>'Z6'!Z29</f>
        <v>0</v>
      </c>
      <c r="O15" s="353">
        <f>'Z6'!AA29</f>
        <v>9.0999999999999979</v>
      </c>
      <c r="P15" s="355">
        <f>'Z6'!AB29</f>
        <v>18.149999999999999</v>
      </c>
    </row>
    <row r="16" spans="1:16" s="100" customFormat="1" ht="16.5">
      <c r="A16" s="348">
        <v>3</v>
      </c>
      <c r="B16" s="332">
        <f>Seznam!B83</f>
        <v>9</v>
      </c>
      <c r="C16" s="399" t="str">
        <f>Seznam!C83</f>
        <v>Michálková Veronika</v>
      </c>
      <c r="D16" s="400">
        <f>Seznam!D83</f>
        <v>2006</v>
      </c>
      <c r="E16" s="401" t="str">
        <f>Seznam!E83</f>
        <v>SK Jihlava</v>
      </c>
      <c r="F16" s="332" t="str">
        <f>Seznam!F83</f>
        <v>CZE</v>
      </c>
      <c r="G16" s="352">
        <f>'Z6'!X15</f>
        <v>2.4000000000000004</v>
      </c>
      <c r="H16" s="336">
        <f>'Z6'!Y15</f>
        <v>4.5999999999999996</v>
      </c>
      <c r="I16" s="352">
        <f>'Z6'!Z15</f>
        <v>0</v>
      </c>
      <c r="J16" s="353">
        <f>'Z6'!AA15</f>
        <v>7</v>
      </c>
      <c r="K16" s="354" t="str">
        <f>'Z6'!W23</f>
        <v>obruč</v>
      </c>
      <c r="L16" s="352">
        <f>'Z6'!X27</f>
        <v>3.6</v>
      </c>
      <c r="M16" s="336">
        <f>'Z6'!Y27</f>
        <v>5.9500000000000011</v>
      </c>
      <c r="N16" s="352">
        <f>'Z6'!Z27</f>
        <v>0</v>
      </c>
      <c r="O16" s="353">
        <f>'Z6'!AA27</f>
        <v>9.5500000000000007</v>
      </c>
      <c r="P16" s="355">
        <f>'Z6'!AB27</f>
        <v>16.55</v>
      </c>
    </row>
    <row r="17" spans="1:16" s="100" customFormat="1" ht="16.5">
      <c r="A17" s="191">
        <v>4</v>
      </c>
      <c r="B17" s="309">
        <f>Seznam!B84</f>
        <v>10</v>
      </c>
      <c r="C17" s="402" t="str">
        <f>Seznam!C84</f>
        <v>Vedralová Kristýna</v>
      </c>
      <c r="D17" s="403">
        <f>Seznam!D84</f>
        <v>2005</v>
      </c>
      <c r="E17" s="404" t="str">
        <f>Seznam!E84</f>
        <v>TJ Sokol Bedřichov</v>
      </c>
      <c r="F17" s="309" t="str">
        <f>Seznam!F84</f>
        <v>CZE</v>
      </c>
      <c r="G17" s="102">
        <f>'Z6'!X16</f>
        <v>1.9</v>
      </c>
      <c r="H17" s="103">
        <f>'Z6'!Y16</f>
        <v>5.3500000000000005</v>
      </c>
      <c r="I17" s="102">
        <f>'Z6'!Z16</f>
        <v>0</v>
      </c>
      <c r="J17" s="104">
        <f>'Z6'!AA16</f>
        <v>7.25</v>
      </c>
      <c r="K17" s="113" t="str">
        <f>'Z6'!W24</f>
        <v>obuč</v>
      </c>
      <c r="L17" s="102">
        <f>'Z6'!X28</f>
        <v>3.4000000000000004</v>
      </c>
      <c r="M17" s="103">
        <f>'Z6'!Y28</f>
        <v>5</v>
      </c>
      <c r="N17" s="102">
        <f>'Z6'!Z28</f>
        <v>0</v>
      </c>
      <c r="O17" s="104">
        <f>'Z6'!AA28</f>
        <v>8.4</v>
      </c>
      <c r="P17" s="321">
        <f>'Z6'!AB28</f>
        <v>15.65</v>
      </c>
    </row>
    <row r="18" spans="1:16" s="100" customFormat="1" ht="16.5">
      <c r="A18" s="191">
        <v>5</v>
      </c>
      <c r="B18" s="309">
        <f>Seznam!B82</f>
        <v>7</v>
      </c>
      <c r="C18" s="402" t="str">
        <f>Seznam!C82</f>
        <v>Mirošničenko Diana</v>
      </c>
      <c r="D18" s="403">
        <f>Seznam!D82</f>
        <v>2006</v>
      </c>
      <c r="E18" s="404" t="str">
        <f>Seznam!E82</f>
        <v>Club Sport Vítkov</v>
      </c>
      <c r="F18" s="309" t="str">
        <f>Seznam!F82</f>
        <v>CZE</v>
      </c>
      <c r="G18" s="102">
        <f>'Z6'!X14</f>
        <v>2.5</v>
      </c>
      <c r="H18" s="103">
        <f>'Z6'!Y14</f>
        <v>5.1000000000000005</v>
      </c>
      <c r="I18" s="102">
        <f>'Z6'!Z14</f>
        <v>0</v>
      </c>
      <c r="J18" s="104">
        <f>'Z6'!AA14</f>
        <v>7.6000000000000005</v>
      </c>
      <c r="K18" s="113" t="str">
        <f>'Z6'!W25</f>
        <v>obruč</v>
      </c>
      <c r="L18" s="102">
        <f>'Z6'!X26</f>
        <v>2.8</v>
      </c>
      <c r="M18" s="103">
        <f>'Z6'!Y26</f>
        <v>5</v>
      </c>
      <c r="N18" s="102">
        <f>'Z6'!Z26</f>
        <v>0</v>
      </c>
      <c r="O18" s="104">
        <f>'Z6'!AA26</f>
        <v>7.8</v>
      </c>
      <c r="P18" s="321">
        <f>'Z6'!AB26</f>
        <v>15.4</v>
      </c>
    </row>
    <row r="19" spans="1:16" s="100" customFormat="1" ht="16.5">
      <c r="A19" s="191">
        <v>6</v>
      </c>
      <c r="B19" s="309">
        <f>Seznam!B81</f>
        <v>6</v>
      </c>
      <c r="C19" s="402" t="str">
        <f>Seznam!C81</f>
        <v>Kohnová Karolína</v>
      </c>
      <c r="D19" s="403">
        <f>Seznam!D81</f>
        <v>2006</v>
      </c>
      <c r="E19" s="404" t="str">
        <f>Seznam!E81</f>
        <v>TJ Sokol Bedřichov</v>
      </c>
      <c r="F19" s="309" t="str">
        <f>Seznam!F81</f>
        <v>CZE</v>
      </c>
      <c r="G19" s="102">
        <f>'Z6'!X13</f>
        <v>1.3</v>
      </c>
      <c r="H19" s="103">
        <f>'Z6'!Y13</f>
        <v>5.0999999999999996</v>
      </c>
      <c r="I19" s="102">
        <f>'Z6'!Z13</f>
        <v>0</v>
      </c>
      <c r="J19" s="104">
        <f>'Z6'!AA13</f>
        <v>6.3999999999999995</v>
      </c>
      <c r="K19" s="113" t="str">
        <f>'Z6'!W26</f>
        <v>stuha</v>
      </c>
      <c r="L19" s="102">
        <f>'Z6'!X25</f>
        <v>3.1</v>
      </c>
      <c r="M19" s="103">
        <f>'Z6'!Y25</f>
        <v>5.45</v>
      </c>
      <c r="N19" s="102">
        <f>'Z6'!Z25</f>
        <v>0</v>
      </c>
      <c r="O19" s="104">
        <f>'Z6'!AA25</f>
        <v>8.5500000000000007</v>
      </c>
      <c r="P19" s="321">
        <f>'Z6'!AB25</f>
        <v>14.95</v>
      </c>
    </row>
    <row r="20" spans="1:16" s="100" customFormat="1" ht="16.5">
      <c r="A20" s="191">
        <v>7</v>
      </c>
      <c r="B20" s="309">
        <f>Seznam!B80</f>
        <v>4</v>
      </c>
      <c r="C20" s="402" t="str">
        <f>Seznam!C80</f>
        <v>Bencová Karolína</v>
      </c>
      <c r="D20" s="403">
        <f>Seznam!D80</f>
        <v>2006</v>
      </c>
      <c r="E20" s="404" t="str">
        <f>Seznam!E80</f>
        <v>Active Žďár nad Sázavou</v>
      </c>
      <c r="F20" s="309" t="str">
        <f>Seznam!F80</f>
        <v>CZE</v>
      </c>
      <c r="G20" s="102">
        <f>'Z6'!X12</f>
        <v>1.7000000000000002</v>
      </c>
      <c r="H20" s="103">
        <f>'Z6'!Y12</f>
        <v>4.6000000000000005</v>
      </c>
      <c r="I20" s="102">
        <f>'Z6'!Z12</f>
        <v>0</v>
      </c>
      <c r="J20" s="104">
        <f>'Z6'!AA12</f>
        <v>6.3000000000000007</v>
      </c>
      <c r="K20" s="113" t="str">
        <f>'Z6'!W27</f>
        <v>obruč</v>
      </c>
      <c r="L20" s="102">
        <f>'Z6'!X24</f>
        <v>2.9</v>
      </c>
      <c r="M20" s="103">
        <f>'Z6'!Y24</f>
        <v>5</v>
      </c>
      <c r="N20" s="102">
        <f>'Z6'!Z24</f>
        <v>0</v>
      </c>
      <c r="O20" s="104">
        <f>'Z6'!AA24</f>
        <v>7.9</v>
      </c>
      <c r="P20" s="321">
        <f>'Z6'!AB24</f>
        <v>14.200000000000001</v>
      </c>
    </row>
    <row r="21" spans="1:16" s="100" customFormat="1" ht="16.5">
      <c r="A21" s="191">
        <v>8</v>
      </c>
      <c r="B21" s="309">
        <f>Seznam!B78</f>
        <v>2</v>
      </c>
      <c r="C21" s="402" t="str">
        <f>Seznam!C78</f>
        <v xml:space="preserve">Polanková Natálie </v>
      </c>
      <c r="D21" s="403">
        <f>Seznam!D78</f>
        <v>2005</v>
      </c>
      <c r="E21" s="404" t="str">
        <f>Seznam!E78</f>
        <v>TJ Sokol Plzeň IV</v>
      </c>
      <c r="F21" s="309" t="str">
        <f>Seznam!F78</f>
        <v>CZE</v>
      </c>
      <c r="G21" s="102">
        <f>'Z6'!X10</f>
        <v>2.2999999999999998</v>
      </c>
      <c r="H21" s="103">
        <f>'Z6'!Y10</f>
        <v>4.25</v>
      </c>
      <c r="I21" s="102">
        <f>'Z6'!Z10</f>
        <v>0</v>
      </c>
      <c r="J21" s="104">
        <f>'Z6'!AA10</f>
        <v>6.55</v>
      </c>
      <c r="K21" s="113" t="str">
        <f>'Z6'!W28</f>
        <v>obruč</v>
      </c>
      <c r="L21" s="102">
        <f>'Z6'!X22</f>
        <v>2.4</v>
      </c>
      <c r="M21" s="103">
        <f>'Z6'!Y22</f>
        <v>4.5999999999999996</v>
      </c>
      <c r="N21" s="102">
        <f>'Z6'!Z22</f>
        <v>0</v>
      </c>
      <c r="O21" s="104">
        <f>'Z6'!AA22</f>
        <v>7</v>
      </c>
      <c r="P21" s="321">
        <f>'Z6'!AB22</f>
        <v>13.55</v>
      </c>
    </row>
    <row r="22" spans="1:16" s="100" customFormat="1" ht="16.5">
      <c r="A22" s="191">
        <v>9</v>
      </c>
      <c r="B22" s="309">
        <f>Seznam!B79</f>
        <v>3</v>
      </c>
      <c r="C22" s="402" t="str">
        <f>Seznam!C79</f>
        <v>Jilečková Mariana</v>
      </c>
      <c r="D22" s="403">
        <f>Seznam!D79</f>
        <v>2005</v>
      </c>
      <c r="E22" s="404" t="str">
        <f>Seznam!E79</f>
        <v>SK Jihlava</v>
      </c>
      <c r="F22" s="309" t="str">
        <f>Seznam!F79</f>
        <v>CZE</v>
      </c>
      <c r="G22" s="102">
        <f>'Z6'!X11</f>
        <v>1.8</v>
      </c>
      <c r="H22" s="103">
        <f>'Z6'!Y11</f>
        <v>3.85</v>
      </c>
      <c r="I22" s="102">
        <f>'Z6'!Z11</f>
        <v>0</v>
      </c>
      <c r="J22" s="104">
        <f>'Z6'!AA11</f>
        <v>5.65</v>
      </c>
      <c r="K22" s="113" t="str">
        <f>'Z6'!W29</f>
        <v>kužele</v>
      </c>
      <c r="L22" s="102">
        <f>'Z6'!X23</f>
        <v>3.2</v>
      </c>
      <c r="M22" s="103">
        <f>'Z6'!Y23</f>
        <v>4.8500000000000005</v>
      </c>
      <c r="N22" s="102">
        <f>'Z6'!Z23</f>
        <v>0.3</v>
      </c>
      <c r="O22" s="104">
        <f>'Z6'!AA23</f>
        <v>7.7500000000000009</v>
      </c>
      <c r="P22" s="321">
        <f>'Z6'!AB23</f>
        <v>13.400000000000002</v>
      </c>
    </row>
  </sheetData>
  <sortState ref="B14:P22">
    <sortCondition descending="1" ref="P14:P22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8" orientation="landscape" horizontalDpi="4294967293" verticalDpi="4294967293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opLeftCell="A7" workbookViewId="0">
      <selection activeCell="A7" sqref="A7:K7"/>
    </sheetView>
  </sheetViews>
  <sheetFormatPr defaultRowHeight="15"/>
  <cols>
    <col min="1" max="1" width="9.7109375" style="73" customWidth="1"/>
    <col min="2" max="2" width="5.85546875" style="73" bestFit="1" customWidth="1"/>
    <col min="3" max="3" width="17.85546875" style="73" bestFit="1" customWidth="1"/>
    <col min="4" max="4" width="6.7109375" style="72" customWidth="1"/>
    <col min="5" max="5" width="40" style="73" bestFit="1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505" t="s">
        <v>1042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6" customFormat="1">
      <c r="A2" s="42"/>
      <c r="B2" s="43"/>
      <c r="D2" s="42"/>
      <c r="E2" s="43"/>
      <c r="F2" s="43"/>
      <c r="G2" s="42"/>
      <c r="H2" s="42"/>
      <c r="I2" s="42"/>
      <c r="J2" s="50"/>
    </row>
    <row r="3" spans="1:16" customFormat="1" ht="40.5">
      <c r="A3" s="506" t="s">
        <v>1574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6" s="47" customFormat="1" ht="14.25">
      <c r="A4" s="45"/>
      <c r="B4" s="46"/>
      <c r="C4" s="46"/>
      <c r="D4" s="46"/>
      <c r="E4" s="46"/>
      <c r="F4" s="46"/>
      <c r="G4" s="46"/>
      <c r="H4" s="46"/>
      <c r="I4" s="46"/>
      <c r="J4" s="107"/>
    </row>
    <row r="5" spans="1:16" customFormat="1" ht="19.5">
      <c r="A5" s="507" t="s">
        <v>1575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6" s="47" customFormat="1" ht="7.5" customHeight="1">
      <c r="A6" s="45"/>
      <c r="B6" s="46"/>
      <c r="C6" s="46"/>
      <c r="D6" s="46"/>
      <c r="E6" s="46"/>
      <c r="F6" s="46"/>
      <c r="G6" s="46"/>
      <c r="H6" s="46"/>
      <c r="I6" s="46"/>
      <c r="J6" s="107"/>
    </row>
    <row r="7" spans="1:16" customFormat="1" ht="19.5">
      <c r="A7" s="507" t="str">
        <f>Místo</f>
        <v>Milevsko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49" t="s">
        <v>1598</v>
      </c>
    </row>
    <row r="10" spans="1:16" ht="17.25" thickTop="1">
      <c r="A10" s="74"/>
      <c r="B10" s="75"/>
      <c r="C10" s="76"/>
      <c r="D10" s="77"/>
      <c r="E10" s="78"/>
      <c r="F10" s="318"/>
      <c r="G10" s="510" t="str">
        <f>Kat7S1</f>
        <v>sestava se stuhou</v>
      </c>
      <c r="H10" s="510"/>
      <c r="I10" s="510"/>
      <c r="J10" s="511"/>
      <c r="K10" s="512" t="str">
        <f>Kat7S2</f>
        <v>sestava s libovolným náčiním</v>
      </c>
      <c r="L10" s="513"/>
      <c r="M10" s="513"/>
      <c r="N10" s="513"/>
      <c r="O10" s="514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319" t="s">
        <v>4</v>
      </c>
      <c r="G11" s="316" t="s">
        <v>1046</v>
      </c>
      <c r="H11" s="85" t="s">
        <v>1047</v>
      </c>
      <c r="I11" s="85" t="s">
        <v>5</v>
      </c>
      <c r="J11" s="86" t="s">
        <v>1048</v>
      </c>
      <c r="K11" s="508" t="s">
        <v>1050</v>
      </c>
      <c r="L11" s="64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320"/>
      <c r="G12" s="317" t="s">
        <v>8</v>
      </c>
      <c r="H12" s="92" t="s">
        <v>11</v>
      </c>
      <c r="I12" s="92"/>
      <c r="J12" s="93"/>
      <c r="K12" s="509"/>
      <c r="L12" s="66" t="s">
        <v>8</v>
      </c>
      <c r="M12" s="92" t="s">
        <v>11</v>
      </c>
      <c r="N12" s="92"/>
      <c r="O12" s="93"/>
      <c r="P12" s="110"/>
    </row>
    <row r="13" spans="1:16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98">
        <v>0</v>
      </c>
      <c r="H13" s="98" t="e">
        <v>#NUM!</v>
      </c>
      <c r="I13" s="98">
        <v>0</v>
      </c>
      <c r="J13" s="99" t="e">
        <v>#NUM!</v>
      </c>
      <c r="K13" s="111"/>
      <c r="L13" s="98">
        <v>0</v>
      </c>
      <c r="M13" s="98" t="e">
        <v>#NUM!</v>
      </c>
      <c r="N13" s="98">
        <v>0</v>
      </c>
      <c r="O13" s="99" t="e">
        <v>#NUM!</v>
      </c>
      <c r="P13" s="112" t="e">
        <v>#NUM!</v>
      </c>
    </row>
    <row r="14" spans="1:16" s="100" customFormat="1" ht="17.25" thickTop="1">
      <c r="A14" s="339">
        <v>1</v>
      </c>
      <c r="B14" s="395">
        <f>'S 7'!A7</f>
        <v>2</v>
      </c>
      <c r="C14" s="396" t="str">
        <f>'S 7'!B7</f>
        <v xml:space="preserve">Lylová Sarah </v>
      </c>
      <c r="D14" s="397">
        <f>'S 7'!C7</f>
        <v>2004</v>
      </c>
      <c r="E14" s="398" t="str">
        <f>'S 7'!D7</f>
        <v xml:space="preserve">TJSK Prague </v>
      </c>
      <c r="F14" s="395" t="str">
        <f>'S 7'!E7</f>
        <v>CZE</v>
      </c>
      <c r="G14" s="343">
        <f>'Z7'!X10</f>
        <v>3.7</v>
      </c>
      <c r="H14" s="344">
        <f>'Z7'!Y10</f>
        <v>5.3</v>
      </c>
      <c r="I14" s="343">
        <f>'Z7'!Z10</f>
        <v>0</v>
      </c>
      <c r="J14" s="345">
        <f>'Z7'!AA10</f>
        <v>9</v>
      </c>
      <c r="K14" s="346" t="str">
        <f>'Z7'!W17</f>
        <v>kužele</v>
      </c>
      <c r="L14" s="343">
        <f>'Z7'!X17</f>
        <v>3.9000000000000004</v>
      </c>
      <c r="M14" s="344">
        <f>'Z7'!Y17</f>
        <v>5.8500000000000005</v>
      </c>
      <c r="N14" s="343">
        <f>'Z7'!Z17</f>
        <v>0.3</v>
      </c>
      <c r="O14" s="345">
        <f>'Z7'!AA17</f>
        <v>9.4499999999999993</v>
      </c>
      <c r="P14" s="347">
        <f>'Z7'!AB17</f>
        <v>18.45</v>
      </c>
    </row>
    <row r="15" spans="1:16" s="100" customFormat="1" ht="16.5">
      <c r="A15" s="348">
        <v>2</v>
      </c>
      <c r="B15" s="332">
        <f>'S 7'!A9</f>
        <v>4</v>
      </c>
      <c r="C15" s="399" t="str">
        <f>'S 7'!B9</f>
        <v xml:space="preserve">Sládková Nicol </v>
      </c>
      <c r="D15" s="400">
        <f>'S 7'!C9</f>
        <v>2004</v>
      </c>
      <c r="E15" s="401" t="str">
        <f>'S 7'!D9</f>
        <v>SK Trasko Vyškov</v>
      </c>
      <c r="F15" s="332" t="str">
        <f>'S 7'!E9</f>
        <v>CZE</v>
      </c>
      <c r="G15" s="352">
        <f>'Z7'!X12</f>
        <v>2</v>
      </c>
      <c r="H15" s="336">
        <f>'Z7'!Y12</f>
        <v>3.85</v>
      </c>
      <c r="I15" s="352">
        <f>'Z7'!Z12</f>
        <v>0</v>
      </c>
      <c r="J15" s="353">
        <f>'Z7'!AA12</f>
        <v>5.85</v>
      </c>
      <c r="K15" s="354" t="str">
        <f>'Z7'!W19</f>
        <v>obruč</v>
      </c>
      <c r="L15" s="352">
        <f>'Z7'!X19</f>
        <v>5.5</v>
      </c>
      <c r="M15" s="336">
        <f>'Z7'!Y19</f>
        <v>5.8500000000000005</v>
      </c>
      <c r="N15" s="352">
        <f>'Z7'!Z19</f>
        <v>0</v>
      </c>
      <c r="O15" s="353">
        <f>'Z7'!AA19</f>
        <v>11.350000000000001</v>
      </c>
      <c r="P15" s="355">
        <f>'Z7'!AB19</f>
        <v>17.200000000000003</v>
      </c>
    </row>
    <row r="16" spans="1:16" s="100" customFormat="1" ht="16.5">
      <c r="A16" s="348">
        <v>3</v>
      </c>
      <c r="B16" s="332">
        <f>'S 7'!A8</f>
        <v>3</v>
      </c>
      <c r="C16" s="399" t="str">
        <f>'S 7'!B8</f>
        <v xml:space="preserve">Paludová Michaela </v>
      </c>
      <c r="D16" s="400">
        <f>'S 7'!C8</f>
        <v>2004</v>
      </c>
      <c r="E16" s="401" t="str">
        <f>'S 7'!D8</f>
        <v>SK Trasko Vyškov</v>
      </c>
      <c r="F16" s="332" t="str">
        <f>'S 7'!E8</f>
        <v>CZE</v>
      </c>
      <c r="G16" s="352">
        <f>'Z7'!X11</f>
        <v>1.1000000000000001</v>
      </c>
      <c r="H16" s="336">
        <f>'Z7'!Y11</f>
        <v>5.3000000000000007</v>
      </c>
      <c r="I16" s="352">
        <f>'Z7'!Z11</f>
        <v>0</v>
      </c>
      <c r="J16" s="353">
        <f>'Z7'!AA11</f>
        <v>6.4</v>
      </c>
      <c r="K16" s="354" t="str">
        <f>'Z7'!W18</f>
        <v>obruč</v>
      </c>
      <c r="L16" s="352">
        <f>'Z7'!X18</f>
        <v>4.2</v>
      </c>
      <c r="M16" s="336">
        <f>'Z7'!Y18</f>
        <v>6.3000000000000007</v>
      </c>
      <c r="N16" s="352">
        <f>'Z7'!Z18</f>
        <v>0</v>
      </c>
      <c r="O16" s="353">
        <f>'Z7'!AA18</f>
        <v>10.5</v>
      </c>
      <c r="P16" s="355">
        <f>'Z7'!AB18</f>
        <v>16.899999999999999</v>
      </c>
    </row>
    <row r="17" spans="1:16" s="100" customFormat="1" ht="16.5">
      <c r="A17" s="191">
        <v>4</v>
      </c>
      <c r="B17" s="309">
        <f>'S 7'!A6</f>
        <v>1</v>
      </c>
      <c r="C17" s="402" t="str">
        <f>'S 7'!B6</f>
        <v xml:space="preserve">Kubíčková Běla </v>
      </c>
      <c r="D17" s="403">
        <f>'S 7'!C6</f>
        <v>2003</v>
      </c>
      <c r="E17" s="404" t="str">
        <f>'S 7'!D6</f>
        <v>SK Trasko Vyškov</v>
      </c>
      <c r="F17" s="309" t="str">
        <f>'S 7'!E6</f>
        <v>CZE</v>
      </c>
      <c r="G17" s="102">
        <f>'Z7'!X9</f>
        <v>2</v>
      </c>
      <c r="H17" s="103">
        <f>'Z7'!Y9</f>
        <v>3.55</v>
      </c>
      <c r="I17" s="102">
        <f>'Z7'!Z9</f>
        <v>0</v>
      </c>
      <c r="J17" s="104">
        <f>'Z7'!AA9</f>
        <v>5.55</v>
      </c>
      <c r="K17" s="113" t="str">
        <f>'Z7'!W16</f>
        <v>míč</v>
      </c>
      <c r="L17" s="102">
        <f>'Z7'!X16</f>
        <v>2.4</v>
      </c>
      <c r="M17" s="103">
        <f>'Z7'!Y16</f>
        <v>5.55</v>
      </c>
      <c r="N17" s="102">
        <f>'Z7'!Z16</f>
        <v>0</v>
      </c>
      <c r="O17" s="104">
        <f>'Z7'!AA16</f>
        <v>7.9499999999999993</v>
      </c>
      <c r="P17" s="321">
        <f>'Z7'!AB16</f>
        <v>13.5</v>
      </c>
    </row>
  </sheetData>
  <sortState ref="B14:P17">
    <sortCondition descending="1" ref="P14:P17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1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opLeftCell="A13" workbookViewId="0">
      <selection activeCell="A16" sqref="A16:XFD16"/>
    </sheetView>
  </sheetViews>
  <sheetFormatPr defaultRowHeight="12.75"/>
  <cols>
    <col min="1" max="1" width="10.7109375" customWidth="1"/>
    <col min="2" max="2" width="27.85546875" bestFit="1" customWidth="1"/>
    <col min="3" max="3" width="7.140625" bestFit="1" customWidth="1"/>
    <col min="4" max="4" width="50" bestFit="1" customWidth="1"/>
    <col min="5" max="5" width="6.28515625" customWidth="1"/>
    <col min="6" max="15" width="10.7109375" style="31" customWidth="1"/>
    <col min="16" max="17" width="10.7109375" customWidth="1"/>
  </cols>
  <sheetData>
    <row r="1" spans="1:17" ht="22.5">
      <c r="A1" s="1" t="s">
        <v>1445</v>
      </c>
      <c r="B1" s="4"/>
      <c r="C1" s="1"/>
      <c r="D1" s="441" t="s">
        <v>1574</v>
      </c>
      <c r="E1" s="441"/>
      <c r="F1" s="441"/>
      <c r="G1" s="115"/>
      <c r="H1" s="115"/>
      <c r="I1" s="442" t="s">
        <v>1575</v>
      </c>
      <c r="J1" s="442"/>
      <c r="K1" s="115"/>
      <c r="L1" s="115"/>
      <c r="M1" s="115"/>
      <c r="N1" s="115"/>
      <c r="O1" s="1"/>
      <c r="P1" s="3"/>
    </row>
    <row r="2" spans="1:17" ht="22.5">
      <c r="A2" s="1"/>
      <c r="B2" s="4"/>
      <c r="C2" s="1"/>
      <c r="D2" s="115"/>
      <c r="E2" s="115"/>
      <c r="F2" s="115"/>
      <c r="G2" s="115"/>
      <c r="H2" s="115"/>
      <c r="I2" s="115"/>
      <c r="J2" s="116" t="str">
        <f>Místo</f>
        <v>Milevsko</v>
      </c>
      <c r="K2" s="115"/>
      <c r="L2" s="115"/>
      <c r="M2" s="115"/>
      <c r="N2" s="115"/>
      <c r="O2" s="1"/>
      <c r="P2" s="3"/>
    </row>
    <row r="3" spans="1:17" ht="23.25" thickBot="1">
      <c r="A3" s="117" t="s">
        <v>1585</v>
      </c>
      <c r="B3" s="1"/>
      <c r="C3" s="4"/>
      <c r="D3" s="8"/>
      <c r="E3" s="8"/>
      <c r="F3" s="4"/>
      <c r="G3" s="1"/>
      <c r="H3" s="1"/>
      <c r="I3" s="1"/>
      <c r="J3" s="1"/>
      <c r="K3" s="118"/>
      <c r="L3"/>
      <c r="M3"/>
      <c r="N3"/>
      <c r="O3"/>
      <c r="Q3" s="118"/>
    </row>
    <row r="4" spans="1:17" ht="16.5" thickTop="1">
      <c r="A4" s="443" t="s">
        <v>0</v>
      </c>
      <c r="B4" s="445" t="s">
        <v>1</v>
      </c>
      <c r="C4" s="447" t="s">
        <v>2</v>
      </c>
      <c r="D4" s="449" t="s">
        <v>3</v>
      </c>
      <c r="E4" s="451" t="s">
        <v>4</v>
      </c>
      <c r="F4" s="445" t="str">
        <f>Kat1S1</f>
        <v>sestava bez náčiní</v>
      </c>
      <c r="G4" s="453">
        <v>0</v>
      </c>
      <c r="H4" s="453">
        <v>0</v>
      </c>
      <c r="I4" s="449">
        <v>0</v>
      </c>
      <c r="J4" s="454" t="s">
        <v>1053</v>
      </c>
      <c r="K4"/>
      <c r="L4"/>
      <c r="M4"/>
      <c r="N4"/>
      <c r="O4"/>
    </row>
    <row r="5" spans="1:17" ht="16.5" customHeight="1" thickBot="1">
      <c r="A5" s="444">
        <v>0</v>
      </c>
      <c r="B5" s="446">
        <v>0</v>
      </c>
      <c r="C5" s="448">
        <v>0</v>
      </c>
      <c r="D5" s="450">
        <v>0</v>
      </c>
      <c r="E5" s="452">
        <v>0</v>
      </c>
      <c r="F5" s="119" t="s">
        <v>8</v>
      </c>
      <c r="G5" s="119" t="s">
        <v>11</v>
      </c>
      <c r="H5" s="119" t="s">
        <v>5</v>
      </c>
      <c r="I5" s="274" t="s">
        <v>6</v>
      </c>
      <c r="J5" s="455"/>
      <c r="K5"/>
      <c r="L5"/>
      <c r="M5"/>
      <c r="N5"/>
      <c r="O5"/>
    </row>
    <row r="6" spans="1:17" ht="30" customHeight="1" thickTop="1">
      <c r="A6" s="211">
        <f>Seznam!B2</f>
        <v>1</v>
      </c>
      <c r="B6" s="212" t="str">
        <f>Seznam!C2</f>
        <v xml:space="preserve">Havaldová Ema </v>
      </c>
      <c r="C6" s="213">
        <f>Seznam!D2</f>
        <v>2012</v>
      </c>
      <c r="D6" s="214" t="str">
        <f>Seznam!E2</f>
        <v>ŠK Juventa Bratislava</v>
      </c>
      <c r="E6" s="182" t="str">
        <f>Seznam!F2</f>
        <v>CZE</v>
      </c>
      <c r="F6" s="121"/>
      <c r="G6" s="122"/>
      <c r="H6" s="122"/>
      <c r="I6" s="123"/>
      <c r="J6" s="124"/>
      <c r="K6"/>
      <c r="L6"/>
      <c r="M6"/>
      <c r="N6"/>
      <c r="O6"/>
    </row>
    <row r="7" spans="1:17" ht="30" customHeight="1">
      <c r="A7" s="275">
        <f>Seznam!B3</f>
        <v>2</v>
      </c>
      <c r="B7" s="276" t="str">
        <f>Seznam!C3</f>
        <v>Procházková Beata</v>
      </c>
      <c r="C7" s="126">
        <f>Seznam!D3</f>
        <v>2011</v>
      </c>
      <c r="D7" s="277" t="str">
        <f>Seznam!E3</f>
        <v>RG Proactive Milevsko</v>
      </c>
      <c r="E7" s="189" t="str">
        <f>Seznam!F3</f>
        <v>CZE</v>
      </c>
      <c r="F7" s="278"/>
      <c r="G7" s="279"/>
      <c r="H7" s="279"/>
      <c r="I7" s="280"/>
      <c r="J7" s="281"/>
      <c r="K7"/>
      <c r="L7"/>
      <c r="M7"/>
      <c r="N7"/>
      <c r="O7"/>
    </row>
    <row r="8" spans="1:17" ht="30" customHeight="1">
      <c r="A8" s="275">
        <f>Seznam!B4</f>
        <v>3</v>
      </c>
      <c r="B8" s="276" t="str">
        <f>Seznam!C4</f>
        <v>Lavrynenko Anna</v>
      </c>
      <c r="C8" s="126">
        <f>Seznam!D4</f>
        <v>2011</v>
      </c>
      <c r="D8" s="277" t="str">
        <f>Seznam!E4</f>
        <v xml:space="preserve">TJSK Prague </v>
      </c>
      <c r="E8" s="189" t="str">
        <f>Seznam!F4</f>
        <v>CZE</v>
      </c>
      <c r="F8" s="278"/>
      <c r="G8" s="279"/>
      <c r="H8" s="279"/>
      <c r="I8" s="280"/>
      <c r="J8" s="281"/>
      <c r="K8"/>
      <c r="L8"/>
      <c r="M8"/>
      <c r="N8"/>
      <c r="O8"/>
    </row>
    <row r="9" spans="1:17" ht="30" customHeight="1">
      <c r="A9" s="275">
        <f>Seznam!B5</f>
        <v>4</v>
      </c>
      <c r="B9" s="276" t="str">
        <f>Seznam!C5</f>
        <v>Zahradníková Viktorie</v>
      </c>
      <c r="C9" s="126">
        <f>Seznam!D5</f>
        <v>2012</v>
      </c>
      <c r="D9" s="277" t="str">
        <f>Seznam!E5</f>
        <v>RG Proactive Milevsko</v>
      </c>
      <c r="E9" s="189" t="str">
        <f>Seznam!F5</f>
        <v>CZE</v>
      </c>
      <c r="F9" s="278"/>
      <c r="G9" s="279"/>
      <c r="H9" s="279"/>
      <c r="I9" s="280"/>
      <c r="J9" s="281"/>
      <c r="K9"/>
      <c r="L9"/>
      <c r="M9"/>
      <c r="N9"/>
      <c r="O9"/>
    </row>
    <row r="10" spans="1:17" ht="30" customHeight="1">
      <c r="A10" s="275">
        <f>Seznam!B6</f>
        <v>5</v>
      </c>
      <c r="B10" s="276" t="str">
        <f>Seznam!C6</f>
        <v>Lidinská Valerie</v>
      </c>
      <c r="C10" s="126">
        <f>Seznam!D6</f>
        <v>2011</v>
      </c>
      <c r="D10" s="277" t="str">
        <f>Seznam!E6</f>
        <v xml:space="preserve">TJSK Prague </v>
      </c>
      <c r="E10" s="189" t="str">
        <f>Seznam!F6</f>
        <v>CZE</v>
      </c>
      <c r="F10" s="278"/>
      <c r="G10" s="279"/>
      <c r="H10" s="279"/>
      <c r="I10" s="280"/>
      <c r="J10" s="281"/>
      <c r="K10"/>
      <c r="L10"/>
      <c r="M10"/>
      <c r="N10"/>
      <c r="O10"/>
    </row>
    <row r="11" spans="1:17" ht="30" customHeight="1">
      <c r="A11" s="275">
        <f>Seznam!B7</f>
        <v>6</v>
      </c>
      <c r="B11" s="276" t="str">
        <f>Seznam!C7</f>
        <v>Filipová Eliška</v>
      </c>
      <c r="C11" s="126">
        <f>Seznam!D7</f>
        <v>2011</v>
      </c>
      <c r="D11" s="277" t="str">
        <f>Seznam!E7</f>
        <v>RG Proactive Milevsko</v>
      </c>
      <c r="E11" s="189" t="str">
        <f>Seznam!F7</f>
        <v>CZE</v>
      </c>
      <c r="F11" s="278"/>
      <c r="G11" s="279"/>
      <c r="H11" s="279"/>
      <c r="I11" s="280"/>
      <c r="J11" s="281"/>
      <c r="K11"/>
      <c r="L11"/>
      <c r="M11"/>
      <c r="N11"/>
      <c r="O11"/>
    </row>
    <row r="12" spans="1:17" ht="30" customHeight="1">
      <c r="A12" s="275">
        <f>Seznam!B8</f>
        <v>7</v>
      </c>
      <c r="B12" s="276" t="str">
        <f>Seznam!C8</f>
        <v xml:space="preserve">Bergins Leandra </v>
      </c>
      <c r="C12" s="126">
        <f>Seznam!D8</f>
        <v>2011</v>
      </c>
      <c r="D12" s="277" t="str">
        <f>Seznam!E8</f>
        <v>SVNA Hamburg</v>
      </c>
      <c r="E12" s="189" t="str">
        <f>Seznam!F8</f>
        <v>DEU</v>
      </c>
      <c r="F12" s="278"/>
      <c r="G12" s="279"/>
      <c r="H12" s="279"/>
      <c r="I12" s="280"/>
      <c r="J12" s="281"/>
      <c r="K12"/>
      <c r="L12"/>
      <c r="M12"/>
      <c r="N12"/>
      <c r="O12"/>
    </row>
    <row r="13" spans="1:17" ht="30" customHeight="1">
      <c r="A13" s="275">
        <f>Seznam!B9</f>
        <v>8</v>
      </c>
      <c r="B13" s="276" t="str">
        <f>Seznam!C9</f>
        <v>Peterková Zdeňka</v>
      </c>
      <c r="C13" s="126">
        <f>Seznam!D9</f>
        <v>2012</v>
      </c>
      <c r="D13" s="277" t="str">
        <f>Seznam!E9</f>
        <v>RG Proactive Milevsko</v>
      </c>
      <c r="E13" s="189" t="str">
        <f>Seznam!F9</f>
        <v>CZE</v>
      </c>
      <c r="F13" s="278"/>
      <c r="G13" s="279"/>
      <c r="H13" s="279"/>
      <c r="I13" s="280"/>
      <c r="J13" s="281"/>
      <c r="K13"/>
      <c r="L13"/>
      <c r="M13"/>
      <c r="N13"/>
      <c r="O13"/>
    </row>
    <row r="14" spans="1:17" ht="30" customHeight="1">
      <c r="A14" s="275">
        <f>Seznam!B10</f>
        <v>9</v>
      </c>
      <c r="B14" s="276" t="str">
        <f>Seznam!C10</f>
        <v>Kozych Milana</v>
      </c>
      <c r="C14" s="126">
        <f>Seznam!D10</f>
        <v>2011</v>
      </c>
      <c r="D14" s="277" t="str">
        <f>Seznam!E10</f>
        <v xml:space="preserve">TJSK Prague </v>
      </c>
      <c r="E14" s="189" t="str">
        <f>Seznam!F10</f>
        <v>CZE</v>
      </c>
      <c r="F14" s="278"/>
      <c r="G14" s="279"/>
      <c r="H14" s="279"/>
      <c r="I14" s="280"/>
      <c r="J14" s="281"/>
      <c r="K14"/>
      <c r="L14"/>
      <c r="M14"/>
      <c r="N14"/>
      <c r="O14"/>
    </row>
    <row r="15" spans="1:17" ht="30" customHeight="1">
      <c r="A15" s="275">
        <f>Seznam!B11</f>
        <v>10</v>
      </c>
      <c r="B15" s="276" t="str">
        <f>Seznam!C11</f>
        <v>Řezníková Amélie Jana</v>
      </c>
      <c r="C15" s="126">
        <f>Seznam!D11</f>
        <v>2011</v>
      </c>
      <c r="D15" s="277" t="str">
        <f>Seznam!E11</f>
        <v>RG Proactive Milevsko</v>
      </c>
      <c r="E15" s="189" t="str">
        <f>Seznam!F11</f>
        <v>CZE</v>
      </c>
      <c r="F15" s="278"/>
      <c r="G15" s="279"/>
      <c r="H15" s="279"/>
      <c r="I15" s="280"/>
      <c r="J15" s="281"/>
      <c r="K15"/>
      <c r="L15"/>
      <c r="M15"/>
      <c r="N15"/>
      <c r="O15"/>
    </row>
    <row r="16" spans="1:17" ht="30" customHeight="1" thickBot="1">
      <c r="A16" s="368">
        <f>Seznam!B12</f>
        <v>12</v>
      </c>
      <c r="B16" s="369" t="str">
        <f>Seznam!C12</f>
        <v>Pintová Andrea</v>
      </c>
      <c r="C16" s="127">
        <f>Seznam!D12</f>
        <v>2012</v>
      </c>
      <c r="D16" s="128" t="str">
        <f>Seznam!E12</f>
        <v>RG Proactive Milevsko</v>
      </c>
      <c r="E16" s="370" t="str">
        <f>Seznam!F12</f>
        <v>CZE</v>
      </c>
      <c r="F16" s="371"/>
      <c r="G16" s="372"/>
      <c r="H16" s="372"/>
      <c r="I16" s="373"/>
      <c r="J16" s="374"/>
      <c r="K16"/>
      <c r="L16"/>
      <c r="M16"/>
      <c r="N16"/>
      <c r="O16"/>
    </row>
    <row r="17" spans="1:15" ht="30" customHeight="1" thickTop="1">
      <c r="A17" s="129"/>
      <c r="B17" s="130"/>
      <c r="C17" s="131"/>
      <c r="D17" s="132"/>
      <c r="E17" s="132"/>
      <c r="F17" s="133"/>
      <c r="G17" s="129"/>
      <c r="H17" s="129"/>
      <c r="I17" s="129"/>
      <c r="J17" s="129"/>
      <c r="K17" s="129"/>
      <c r="L17"/>
      <c r="M17"/>
      <c r="N17"/>
      <c r="O17"/>
    </row>
  </sheetData>
  <mergeCells count="9">
    <mergeCell ref="D1:F1"/>
    <mergeCell ref="I1:J1"/>
    <mergeCell ref="A4:A5"/>
    <mergeCell ref="B4:B5"/>
    <mergeCell ref="C4:C5"/>
    <mergeCell ref="D4:D5"/>
    <mergeCell ref="E4:E5"/>
    <mergeCell ref="F4:I4"/>
    <mergeCell ref="J4:J5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opLeftCell="A12" workbookViewId="0">
      <selection activeCell="A20" sqref="A20"/>
    </sheetView>
  </sheetViews>
  <sheetFormatPr defaultRowHeight="15"/>
  <cols>
    <col min="1" max="1" width="9.7109375" style="73" customWidth="1"/>
    <col min="2" max="2" width="5.85546875" style="73" bestFit="1" customWidth="1"/>
    <col min="3" max="3" width="27.42578125" style="73" customWidth="1"/>
    <col min="4" max="4" width="6.7109375" style="72" customWidth="1"/>
    <col min="5" max="5" width="33.28515625" style="73" bestFit="1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505" t="s">
        <v>1042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6" customFormat="1">
      <c r="A2" s="42"/>
      <c r="B2" s="43"/>
      <c r="D2" s="42"/>
      <c r="E2" s="43"/>
      <c r="F2" s="43"/>
      <c r="G2" s="42"/>
      <c r="H2" s="42"/>
      <c r="I2" s="42"/>
      <c r="J2" s="50"/>
    </row>
    <row r="3" spans="1:16" customFormat="1" ht="40.5">
      <c r="A3" s="506" t="s">
        <v>1574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6" s="47" customFormat="1" ht="14.25">
      <c r="A4" s="45"/>
      <c r="B4" s="46"/>
      <c r="C4" s="46"/>
      <c r="D4" s="46"/>
      <c r="E4" s="46"/>
      <c r="F4" s="46"/>
      <c r="G4" s="46"/>
      <c r="H4" s="46"/>
      <c r="I4" s="46"/>
      <c r="J4" s="107"/>
    </row>
    <row r="5" spans="1:16" customFormat="1" ht="19.5">
      <c r="A5" s="507" t="s">
        <v>1575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6" s="47" customFormat="1" ht="7.5" customHeight="1">
      <c r="A6" s="45"/>
      <c r="B6" s="46"/>
      <c r="C6" s="46"/>
      <c r="D6" s="46"/>
      <c r="E6" s="46"/>
      <c r="F6" s="46"/>
      <c r="G6" s="46"/>
      <c r="H6" s="46"/>
      <c r="I6" s="46"/>
      <c r="J6" s="107"/>
    </row>
    <row r="7" spans="1:16" customFormat="1" ht="19.5">
      <c r="A7" s="507" t="str">
        <f>Místo</f>
        <v>Milevsko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49" t="s">
        <v>1599</v>
      </c>
    </row>
    <row r="10" spans="1:16" ht="17.25" thickTop="1">
      <c r="A10" s="74"/>
      <c r="B10" s="75"/>
      <c r="C10" s="76"/>
      <c r="D10" s="77"/>
      <c r="E10" s="78"/>
      <c r="F10" s="318"/>
      <c r="G10" s="510" t="s">
        <v>1580</v>
      </c>
      <c r="H10" s="510"/>
      <c r="I10" s="510"/>
      <c r="J10" s="511"/>
      <c r="K10" s="512" t="str">
        <f>Kat8S2</f>
        <v>sestava s libovolným náčiním</v>
      </c>
      <c r="L10" s="513"/>
      <c r="M10" s="513"/>
      <c r="N10" s="513"/>
      <c r="O10" s="514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319" t="s">
        <v>4</v>
      </c>
      <c r="G11" s="316" t="s">
        <v>1046</v>
      </c>
      <c r="H11" s="85" t="s">
        <v>1047</v>
      </c>
      <c r="I11" s="85" t="s">
        <v>5</v>
      </c>
      <c r="J11" s="86" t="s">
        <v>1048</v>
      </c>
      <c r="K11" s="508" t="s">
        <v>1050</v>
      </c>
      <c r="L11" s="64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320"/>
      <c r="G12" s="317" t="s">
        <v>8</v>
      </c>
      <c r="H12" s="92" t="s">
        <v>11</v>
      </c>
      <c r="I12" s="92"/>
      <c r="J12" s="93"/>
      <c r="K12" s="509"/>
      <c r="L12" s="66" t="s">
        <v>8</v>
      </c>
      <c r="M12" s="92" t="s">
        <v>11</v>
      </c>
      <c r="N12" s="92"/>
      <c r="O12" s="93"/>
      <c r="P12" s="110"/>
    </row>
    <row r="13" spans="1:16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98">
        <v>0</v>
      </c>
      <c r="H13" s="98" t="e">
        <v>#NUM!</v>
      </c>
      <c r="I13" s="98">
        <v>0</v>
      </c>
      <c r="J13" s="99" t="e">
        <v>#NUM!</v>
      </c>
      <c r="K13" s="111"/>
      <c r="L13" s="98">
        <v>0</v>
      </c>
      <c r="M13" s="98" t="e">
        <v>#NUM!</v>
      </c>
      <c r="N13" s="98">
        <v>0</v>
      </c>
      <c r="O13" s="99" t="e">
        <v>#NUM!</v>
      </c>
      <c r="P13" s="112" t="e">
        <v>#NUM!</v>
      </c>
    </row>
    <row r="14" spans="1:16" s="100" customFormat="1" ht="17.25" thickTop="1">
      <c r="A14" s="339">
        <v>1</v>
      </c>
      <c r="B14" s="395">
        <f>Seznam!B102</f>
        <v>17</v>
      </c>
      <c r="C14" s="396" t="str">
        <f>Seznam!C102</f>
        <v xml:space="preserve">Zikmundová Anna </v>
      </c>
      <c r="D14" s="397">
        <f>Seznam!D102</f>
        <v>2005</v>
      </c>
      <c r="E14" s="398" t="str">
        <f>Seznam!E102</f>
        <v>TJ. Sokol Plzeň IV</v>
      </c>
      <c r="F14" s="395" t="str">
        <f>Seznam!F102</f>
        <v>CZE</v>
      </c>
      <c r="G14" s="343">
        <f>'Z8'!X21</f>
        <v>2.8</v>
      </c>
      <c r="H14" s="344">
        <f>'Z8'!Y21</f>
        <v>5</v>
      </c>
      <c r="I14" s="343">
        <f>'Z8'!Z21</f>
        <v>0</v>
      </c>
      <c r="J14" s="345">
        <f>'Z8'!AA21</f>
        <v>7.8</v>
      </c>
      <c r="K14" s="346" t="str">
        <f>'Z8'!W41</f>
        <v>míč</v>
      </c>
      <c r="L14" s="343">
        <f>'Z8'!X41</f>
        <v>1.7</v>
      </c>
      <c r="M14" s="344">
        <f>'Z8'!Y41</f>
        <v>6.2</v>
      </c>
      <c r="N14" s="343">
        <f>'Z8'!Z41</f>
        <v>0</v>
      </c>
      <c r="O14" s="345">
        <f>'Z8'!AA41</f>
        <v>7.9</v>
      </c>
      <c r="P14" s="347">
        <f>'Z8'!AB41</f>
        <v>15.7</v>
      </c>
    </row>
    <row r="15" spans="1:16" s="100" customFormat="1" ht="16.5">
      <c r="A15" s="348">
        <v>2</v>
      </c>
      <c r="B15" s="332">
        <f>Seznam!B94</f>
        <v>5</v>
      </c>
      <c r="C15" s="399" t="str">
        <f>Seznam!C94</f>
        <v xml:space="preserve">Dvořáková Viktorie </v>
      </c>
      <c r="D15" s="400">
        <f>Seznam!D94</f>
        <v>2006</v>
      </c>
      <c r="E15" s="401" t="str">
        <f>Seznam!E94</f>
        <v>SK Trasko Vyškov</v>
      </c>
      <c r="F15" s="332" t="str">
        <f>Seznam!F94</f>
        <v>CZE</v>
      </c>
      <c r="G15" s="352">
        <f>'Z8'!X13</f>
        <v>1.5</v>
      </c>
      <c r="H15" s="336">
        <f>'Z8'!Y13</f>
        <v>4.8</v>
      </c>
      <c r="I15" s="352">
        <f>'Z8'!Z13</f>
        <v>0</v>
      </c>
      <c r="J15" s="353">
        <f>'Z8'!AA13</f>
        <v>6.3</v>
      </c>
      <c r="K15" s="354" t="str">
        <f>'Z8'!W33</f>
        <v>kužele</v>
      </c>
      <c r="L15" s="352">
        <f>'Z8'!X33</f>
        <v>2.5</v>
      </c>
      <c r="M15" s="336">
        <f>'Z8'!Y33</f>
        <v>6.7</v>
      </c>
      <c r="N15" s="352">
        <f>'Z8'!Z33</f>
        <v>0</v>
      </c>
      <c r="O15" s="353">
        <f>'Z8'!AA33</f>
        <v>9.1999999999999993</v>
      </c>
      <c r="P15" s="355">
        <f>'Z8'!AB33</f>
        <v>15.5</v>
      </c>
    </row>
    <row r="16" spans="1:16" s="100" customFormat="1" ht="16.5">
      <c r="A16" s="348">
        <v>3</v>
      </c>
      <c r="B16" s="332">
        <f>Seznam!B103</f>
        <v>18</v>
      </c>
      <c r="C16" s="399" t="str">
        <f>Seznam!C103</f>
        <v>Brustmannová Adéla</v>
      </c>
      <c r="D16" s="400">
        <f>Seznam!D103</f>
        <v>2005</v>
      </c>
      <c r="E16" s="401" t="str">
        <f>Seznam!E103</f>
        <v xml:space="preserve">SK Triumf Praha </v>
      </c>
      <c r="F16" s="332" t="str">
        <f>Seznam!F103</f>
        <v>CZE</v>
      </c>
      <c r="G16" s="352">
        <f>'Z8'!X22</f>
        <v>1.5</v>
      </c>
      <c r="H16" s="336">
        <f>'Z8'!Y22</f>
        <v>5.4</v>
      </c>
      <c r="I16" s="352">
        <f>'Z8'!Z22</f>
        <v>0</v>
      </c>
      <c r="J16" s="353">
        <f>'Z8'!AA22</f>
        <v>6.9</v>
      </c>
      <c r="K16" s="354" t="str">
        <f>'Z8'!W42</f>
        <v>míč</v>
      </c>
      <c r="L16" s="352">
        <f>'Z8'!X42</f>
        <v>2.6</v>
      </c>
      <c r="M16" s="336">
        <f>'Z8'!Y42</f>
        <v>5.85</v>
      </c>
      <c r="N16" s="352">
        <f>'Z8'!Z42</f>
        <v>0</v>
      </c>
      <c r="O16" s="353">
        <f>'Z8'!AA42</f>
        <v>8.4499999999999993</v>
      </c>
      <c r="P16" s="355">
        <f>'Z8'!AB42</f>
        <v>15.35</v>
      </c>
    </row>
    <row r="17" spans="1:16" s="100" customFormat="1" ht="16.5">
      <c r="A17" s="191" t="s">
        <v>1617</v>
      </c>
      <c r="B17" s="309">
        <f>Seznam!B95</f>
        <v>7</v>
      </c>
      <c r="C17" s="402" t="str">
        <f>Seznam!C95</f>
        <v>Hlaváčiková Sabina</v>
      </c>
      <c r="D17" s="403">
        <f>Seznam!D95</f>
        <v>2005</v>
      </c>
      <c r="E17" s="404" t="str">
        <f>Seznam!E95</f>
        <v>SK Jihlava</v>
      </c>
      <c r="F17" s="309" t="str">
        <f>Seznam!F95</f>
        <v>CZE</v>
      </c>
      <c r="G17" s="102">
        <f>'Z8'!X14</f>
        <v>1.2</v>
      </c>
      <c r="H17" s="103">
        <f>'Z8'!Y14</f>
        <v>4.0999999999999996</v>
      </c>
      <c r="I17" s="102">
        <f>'Z8'!Z14</f>
        <v>0</v>
      </c>
      <c r="J17" s="104">
        <f>'Z8'!AA14</f>
        <v>5.3</v>
      </c>
      <c r="K17" s="113" t="str">
        <f>'Z8'!W34</f>
        <v>kužele</v>
      </c>
      <c r="L17" s="102">
        <f>'Z8'!X34</f>
        <v>3</v>
      </c>
      <c r="M17" s="103">
        <f>'Z8'!Y34</f>
        <v>6.55</v>
      </c>
      <c r="N17" s="102">
        <f>'Z8'!Z34</f>
        <v>0</v>
      </c>
      <c r="O17" s="104">
        <f>'Z8'!AA34</f>
        <v>9.5500000000000007</v>
      </c>
      <c r="P17" s="321">
        <f>'Z8'!AB34</f>
        <v>14.850000000000001</v>
      </c>
    </row>
    <row r="18" spans="1:16" s="100" customFormat="1" ht="16.5">
      <c r="A18" s="191" t="s">
        <v>1617</v>
      </c>
      <c r="B18" s="309">
        <f>Seznam!B105</f>
        <v>20</v>
      </c>
      <c r="C18" s="402" t="str">
        <f>Seznam!C105</f>
        <v>Machalová Eliška</v>
      </c>
      <c r="D18" s="403">
        <f>Seznam!D105</f>
        <v>2006</v>
      </c>
      <c r="E18" s="404" t="str">
        <f>Seznam!E105</f>
        <v>RG Proactive Milevsko</v>
      </c>
      <c r="F18" s="309" t="str">
        <f>Seznam!F105</f>
        <v>CZE</v>
      </c>
      <c r="G18" s="102">
        <f>'Z8'!X24</f>
        <v>1.8</v>
      </c>
      <c r="H18" s="103">
        <f>'Z8'!Y24</f>
        <v>4.55</v>
      </c>
      <c r="I18" s="102">
        <f>'Z8'!Z24</f>
        <v>0</v>
      </c>
      <c r="J18" s="104">
        <f>'Z8'!AA24</f>
        <v>6.35</v>
      </c>
      <c r="K18" s="113" t="str">
        <f>'Z8'!W44</f>
        <v>obruč</v>
      </c>
      <c r="L18" s="102">
        <f>'Z8'!X44</f>
        <v>2.4000000000000004</v>
      </c>
      <c r="M18" s="103">
        <f>'Z8'!Y44</f>
        <v>6.1</v>
      </c>
      <c r="N18" s="102">
        <f>'Z8'!Z44</f>
        <v>0</v>
      </c>
      <c r="O18" s="104">
        <f>'Z8'!AA44</f>
        <v>8.5</v>
      </c>
      <c r="P18" s="321">
        <f>'Z8'!AB44</f>
        <v>14.85</v>
      </c>
    </row>
    <row r="19" spans="1:16" s="100" customFormat="1" ht="16.5">
      <c r="A19" s="191">
        <v>6</v>
      </c>
      <c r="B19" s="309">
        <f>Seznam!B101</f>
        <v>16</v>
      </c>
      <c r="C19" s="402" t="str">
        <f>Seznam!C101</f>
        <v>Stöckl Lea</v>
      </c>
      <c r="D19" s="403">
        <f>Seznam!D101</f>
        <v>2005</v>
      </c>
      <c r="E19" s="404" t="str">
        <f>Seznam!E101</f>
        <v>Sportunion Raruris</v>
      </c>
      <c r="F19" s="309" t="str">
        <f>Seznam!F101</f>
        <v>AUT</v>
      </c>
      <c r="G19" s="102">
        <f>'Z8'!X20</f>
        <v>2</v>
      </c>
      <c r="H19" s="103">
        <f>'Z8'!Y20</f>
        <v>4.6999999999999993</v>
      </c>
      <c r="I19" s="102">
        <f>'Z8'!Z20</f>
        <v>0</v>
      </c>
      <c r="J19" s="104">
        <f>'Z8'!AA20</f>
        <v>6.6999999999999993</v>
      </c>
      <c r="K19" s="113" t="str">
        <f>'Z8'!W40</f>
        <v>míč</v>
      </c>
      <c r="L19" s="102">
        <f>'Z8'!X40</f>
        <v>1.8</v>
      </c>
      <c r="M19" s="103">
        <f>'Z8'!Y40</f>
        <v>5.8</v>
      </c>
      <c r="N19" s="102">
        <f>'Z8'!Z40</f>
        <v>0</v>
      </c>
      <c r="O19" s="104">
        <f>'Z8'!AA40</f>
        <v>7.6</v>
      </c>
      <c r="P19" s="321">
        <f>'Z8'!AB40</f>
        <v>14.299999999999999</v>
      </c>
    </row>
    <row r="20" spans="1:16" s="100" customFormat="1" ht="16.5">
      <c r="A20" s="191">
        <v>7</v>
      </c>
      <c r="B20" s="309">
        <f>Seznam!B97</f>
        <v>10</v>
      </c>
      <c r="C20" s="402" t="str">
        <f>Seznam!C97</f>
        <v>Sommerbichler Lena</v>
      </c>
      <c r="D20" s="403">
        <f>Seznam!D97</f>
        <v>2005</v>
      </c>
      <c r="E20" s="404" t="str">
        <f>Seznam!E97</f>
        <v>Sportunion Raruris</v>
      </c>
      <c r="F20" s="309" t="str">
        <f>Seznam!F97</f>
        <v>AUT</v>
      </c>
      <c r="G20" s="102">
        <f>'Z8'!X16</f>
        <v>1.7999999999999998</v>
      </c>
      <c r="H20" s="103">
        <f>'Z8'!Y16</f>
        <v>5</v>
      </c>
      <c r="I20" s="102">
        <f>'Z8'!Z16</f>
        <v>0</v>
      </c>
      <c r="J20" s="104">
        <f>'Z8'!AA16</f>
        <v>6.8</v>
      </c>
      <c r="K20" s="113" t="str">
        <f>'Z8'!W36</f>
        <v>kužele</v>
      </c>
      <c r="L20" s="102">
        <f>'Z8'!X36</f>
        <v>2.2000000000000002</v>
      </c>
      <c r="M20" s="103">
        <f>'Z8'!Y36</f>
        <v>5.15</v>
      </c>
      <c r="N20" s="102">
        <f>'Z8'!Z36</f>
        <v>0</v>
      </c>
      <c r="O20" s="104">
        <f>'Z8'!AA36</f>
        <v>7.3500000000000005</v>
      </c>
      <c r="P20" s="321">
        <f>'Z8'!AB36</f>
        <v>14.15</v>
      </c>
    </row>
    <row r="21" spans="1:16" s="100" customFormat="1" ht="16.5">
      <c r="A21" s="191">
        <v>8</v>
      </c>
      <c r="B21" s="309">
        <f>Seznam!B104</f>
        <v>19</v>
      </c>
      <c r="C21" s="402" t="str">
        <f>Seznam!C104</f>
        <v>Bendová Barbora</v>
      </c>
      <c r="D21" s="403">
        <f>Seznam!D104</f>
        <v>2006</v>
      </c>
      <c r="E21" s="404" t="str">
        <f>Seznam!E104</f>
        <v>GSK Tábor</v>
      </c>
      <c r="F21" s="309" t="str">
        <f>Seznam!F104</f>
        <v>CZE</v>
      </c>
      <c r="G21" s="102">
        <f>'Z8'!X23</f>
        <v>1.1000000000000001</v>
      </c>
      <c r="H21" s="103">
        <f>'Z8'!Y23</f>
        <v>4.75</v>
      </c>
      <c r="I21" s="102">
        <f>'Z8'!Z23</f>
        <v>0</v>
      </c>
      <c r="J21" s="104">
        <f>'Z8'!AA23</f>
        <v>5.85</v>
      </c>
      <c r="K21" s="113" t="str">
        <f>'Z8'!W43</f>
        <v>míč</v>
      </c>
      <c r="L21" s="102">
        <f>'Z8'!X43</f>
        <v>0.9</v>
      </c>
      <c r="M21" s="103">
        <f>'Z8'!Y43</f>
        <v>6.6</v>
      </c>
      <c r="N21" s="102">
        <f>'Z8'!Z43</f>
        <v>0</v>
      </c>
      <c r="O21" s="104">
        <f>'Z8'!AA43</f>
        <v>7.5</v>
      </c>
      <c r="P21" s="321">
        <f>'Z8'!AB43</f>
        <v>13.35</v>
      </c>
    </row>
    <row r="22" spans="1:16" s="100" customFormat="1" ht="16.5">
      <c r="A22" s="191">
        <v>9</v>
      </c>
      <c r="B22" s="309">
        <f>Seznam!B91</f>
        <v>2</v>
      </c>
      <c r="C22" s="402" t="str">
        <f>Seznam!C91</f>
        <v>Divišová Adriana</v>
      </c>
      <c r="D22" s="403">
        <f>Seznam!D91</f>
        <v>2006</v>
      </c>
      <c r="E22" s="404" t="str">
        <f>Seznam!E91</f>
        <v>RGC Karlovy Vary</v>
      </c>
      <c r="F22" s="309" t="str">
        <f>Seznam!F91</f>
        <v>CZE</v>
      </c>
      <c r="G22" s="102">
        <f>'Z8'!X10</f>
        <v>0.8</v>
      </c>
      <c r="H22" s="103">
        <f>'Z8'!Y10</f>
        <v>4.5</v>
      </c>
      <c r="I22" s="102">
        <f>'Z8'!Z10</f>
        <v>0</v>
      </c>
      <c r="J22" s="104">
        <f>'Z8'!AA10</f>
        <v>5.3</v>
      </c>
      <c r="K22" s="113" t="str">
        <f>'Z8'!W30</f>
        <v>míč</v>
      </c>
      <c r="L22" s="102">
        <f>'Z8'!X30</f>
        <v>1.7000000000000002</v>
      </c>
      <c r="M22" s="103">
        <f>'Z8'!Y30</f>
        <v>5.7499999999999991</v>
      </c>
      <c r="N22" s="102">
        <f>'Z8'!Z30</f>
        <v>0</v>
      </c>
      <c r="O22" s="104">
        <f>'Z8'!AA30</f>
        <v>7.4499999999999993</v>
      </c>
      <c r="P22" s="321">
        <f>'Z8'!AB30</f>
        <v>12.75</v>
      </c>
    </row>
    <row r="23" spans="1:16" s="100" customFormat="1" ht="16.5">
      <c r="A23" s="191">
        <v>10</v>
      </c>
      <c r="B23" s="309">
        <f>Seznam!B99</f>
        <v>14</v>
      </c>
      <c r="C23" s="402" t="str">
        <f>Seznam!C99</f>
        <v xml:space="preserve">Kuncová Klára </v>
      </c>
      <c r="D23" s="403">
        <f>Seznam!D99</f>
        <v>2006</v>
      </c>
      <c r="E23" s="404" t="str">
        <f>Seznam!E99</f>
        <v>TJ. Sokol Plzeň IV</v>
      </c>
      <c r="F23" s="309" t="str">
        <f>Seznam!F99</f>
        <v>CZE</v>
      </c>
      <c r="G23" s="102">
        <f>'Z8'!X18</f>
        <v>1.4000000000000001</v>
      </c>
      <c r="H23" s="103">
        <f>'Z8'!Y18</f>
        <v>3.95</v>
      </c>
      <c r="I23" s="102">
        <f>'Z8'!Z18</f>
        <v>0</v>
      </c>
      <c r="J23" s="104">
        <f>'Z8'!AA18</f>
        <v>5.3500000000000005</v>
      </c>
      <c r="K23" s="113" t="str">
        <f>'Z8'!W38</f>
        <v>obruč</v>
      </c>
      <c r="L23" s="102">
        <f>'Z8'!X38</f>
        <v>1.7999999999999998</v>
      </c>
      <c r="M23" s="103">
        <f>'Z8'!Y38</f>
        <v>5.4</v>
      </c>
      <c r="N23" s="102">
        <f>'Z8'!Z38</f>
        <v>0</v>
      </c>
      <c r="O23" s="104">
        <f>'Z8'!AA38</f>
        <v>7.2</v>
      </c>
      <c r="P23" s="321">
        <f>'Z8'!AB38</f>
        <v>12.55</v>
      </c>
    </row>
    <row r="24" spans="1:16" s="100" customFormat="1" ht="16.5">
      <c r="A24" s="191">
        <v>11</v>
      </c>
      <c r="B24" s="309">
        <f>Seznam!B98</f>
        <v>13</v>
      </c>
      <c r="C24" s="402" t="str">
        <f>Seznam!C98</f>
        <v xml:space="preserve">Schäfer Michelle </v>
      </c>
      <c r="D24" s="403">
        <f>Seznam!D98</f>
        <v>2005</v>
      </c>
      <c r="E24" s="404" t="str">
        <f>Seznam!E98</f>
        <v>SVNA Hamburg</v>
      </c>
      <c r="F24" s="309" t="str">
        <f>Seznam!F98</f>
        <v>DEU</v>
      </c>
      <c r="G24" s="102">
        <f>'Z8'!X17</f>
        <v>2.9000000000000004</v>
      </c>
      <c r="H24" s="103">
        <f>'Z8'!Y17</f>
        <v>3.65</v>
      </c>
      <c r="I24" s="102">
        <f>'Z8'!Z17</f>
        <v>0</v>
      </c>
      <c r="J24" s="104">
        <f>'Z8'!AA17</f>
        <v>6.5500000000000007</v>
      </c>
      <c r="K24" s="113" t="str">
        <f>'Z8'!W37</f>
        <v>stuha</v>
      </c>
      <c r="L24" s="102">
        <f>'Z8'!X37</f>
        <v>1.9000000000000001</v>
      </c>
      <c r="M24" s="103">
        <f>'Z8'!Y37</f>
        <v>3.6000000000000005</v>
      </c>
      <c r="N24" s="102">
        <f>'Z8'!Z37</f>
        <v>0</v>
      </c>
      <c r="O24" s="104">
        <f>'Z8'!AA37</f>
        <v>5.5000000000000009</v>
      </c>
      <c r="P24" s="321">
        <f>'Z8'!AB37</f>
        <v>12.05</v>
      </c>
    </row>
    <row r="25" spans="1:16" s="100" customFormat="1" ht="16.5">
      <c r="A25" s="191">
        <v>12</v>
      </c>
      <c r="B25" s="309">
        <f>Seznam!B92</f>
        <v>3</v>
      </c>
      <c r="C25" s="402" t="str">
        <f>Seznam!C92</f>
        <v>Svancerová Vanda</v>
      </c>
      <c r="D25" s="403">
        <f>Seznam!D92</f>
        <v>2006</v>
      </c>
      <c r="E25" s="404" t="str">
        <f>Seznam!E92</f>
        <v>Sportunion Raruris</v>
      </c>
      <c r="F25" s="309" t="str">
        <f>Seznam!F92</f>
        <v>AUT</v>
      </c>
      <c r="G25" s="102">
        <f>'Z8'!X11</f>
        <v>1.2</v>
      </c>
      <c r="H25" s="103">
        <f>'Z8'!Y11</f>
        <v>4.0999999999999996</v>
      </c>
      <c r="I25" s="102">
        <f>'Z8'!Z11</f>
        <v>0</v>
      </c>
      <c r="J25" s="104">
        <f>'Z8'!AA11</f>
        <v>5.3</v>
      </c>
      <c r="K25" s="113" t="str">
        <f>'Z8'!W31</f>
        <v>míč</v>
      </c>
      <c r="L25" s="102">
        <f>'Z8'!X31</f>
        <v>1.4</v>
      </c>
      <c r="M25" s="103">
        <f>'Z8'!Y31</f>
        <v>5.0999999999999996</v>
      </c>
      <c r="N25" s="102">
        <f>'Z8'!Z31</f>
        <v>0</v>
      </c>
      <c r="O25" s="104">
        <f>'Z8'!AA31</f>
        <v>6.5</v>
      </c>
      <c r="P25" s="321">
        <f>'Z8'!AB31</f>
        <v>11.8</v>
      </c>
    </row>
    <row r="26" spans="1:16" s="100" customFormat="1" ht="16.5">
      <c r="A26" s="191">
        <v>13</v>
      </c>
      <c r="B26" s="309">
        <f>Seznam!B100</f>
        <v>15</v>
      </c>
      <c r="C26" s="402" t="str">
        <f>Seznam!C100</f>
        <v xml:space="preserve">Ullmanová Anna </v>
      </c>
      <c r="D26" s="403">
        <f>Seznam!D100</f>
        <v>2006</v>
      </c>
      <c r="E26" s="404" t="str">
        <f>Seznam!E100</f>
        <v>Slavia SK Rapid Plzeň</v>
      </c>
      <c r="F26" s="309" t="str">
        <f>Seznam!F100</f>
        <v>CZE</v>
      </c>
      <c r="G26" s="102">
        <f>'Z8'!X19</f>
        <v>0.5</v>
      </c>
      <c r="H26" s="103">
        <f>'Z8'!Y19</f>
        <v>3.6999999999999997</v>
      </c>
      <c r="I26" s="102">
        <f>'Z8'!Z19</f>
        <v>0</v>
      </c>
      <c r="J26" s="104">
        <f>'Z8'!AA19</f>
        <v>4.1999999999999993</v>
      </c>
      <c r="K26" s="113" t="str">
        <f>'Z8'!W39</f>
        <v>obruč</v>
      </c>
      <c r="L26" s="102">
        <f>'Z8'!X39</f>
        <v>1.2000000000000002</v>
      </c>
      <c r="M26" s="103">
        <f>'Z8'!Y39</f>
        <v>5.6999999999999993</v>
      </c>
      <c r="N26" s="102">
        <f>'Z8'!Z39</f>
        <v>0</v>
      </c>
      <c r="O26" s="104">
        <f>'Z8'!AA39</f>
        <v>6.8999999999999995</v>
      </c>
      <c r="P26" s="321">
        <f>'Z8'!AB39</f>
        <v>11.099999999999998</v>
      </c>
    </row>
    <row r="27" spans="1:16" s="100" customFormat="1" ht="16.5">
      <c r="A27" s="191">
        <v>14</v>
      </c>
      <c r="B27" s="309">
        <f>Seznam!B96</f>
        <v>9</v>
      </c>
      <c r="C27" s="402" t="str">
        <f>Seznam!C96</f>
        <v>Bodolló Anna</v>
      </c>
      <c r="D27" s="403">
        <f>Seznam!D96</f>
        <v>2006</v>
      </c>
      <c r="E27" s="404" t="str">
        <f>Seznam!E96</f>
        <v>SK GymŠarm Plzeň</v>
      </c>
      <c r="F27" s="309" t="str">
        <f>Seznam!F96</f>
        <v>CZE</v>
      </c>
      <c r="G27" s="102">
        <f>'Z8'!X15</f>
        <v>1</v>
      </c>
      <c r="H27" s="103">
        <f>'Z8'!Y15</f>
        <v>2.2999999999999998</v>
      </c>
      <c r="I27" s="102">
        <f>'Z8'!Z15</f>
        <v>0</v>
      </c>
      <c r="J27" s="104">
        <f>'Z8'!AA15</f>
        <v>3.3</v>
      </c>
      <c r="K27" s="113" t="str">
        <f>'Z8'!W35</f>
        <v>obruč</v>
      </c>
      <c r="L27" s="102">
        <f>'Z8'!X35</f>
        <v>1.2</v>
      </c>
      <c r="M27" s="103">
        <f>'Z8'!Y35</f>
        <v>5.2</v>
      </c>
      <c r="N27" s="102">
        <f>'Z8'!Z35</f>
        <v>0</v>
      </c>
      <c r="O27" s="104">
        <f>'Z8'!AA35</f>
        <v>6.4</v>
      </c>
      <c r="P27" s="321">
        <f>'Z8'!AB35</f>
        <v>9.6999999999999993</v>
      </c>
    </row>
    <row r="28" spans="1:16" s="100" customFormat="1" ht="16.5">
      <c r="A28" s="191">
        <v>15</v>
      </c>
      <c r="B28" s="309">
        <f>Seznam!B106</f>
        <v>21</v>
      </c>
      <c r="C28" s="402" t="str">
        <f>Seznam!C106</f>
        <v xml:space="preserve">Battel Alica </v>
      </c>
      <c r="D28" s="403">
        <f>Seznam!D106</f>
        <v>2006</v>
      </c>
      <c r="E28" s="404" t="str">
        <f>Seznam!E106</f>
        <v>Sportunion Raruris</v>
      </c>
      <c r="F28" s="309" t="str">
        <f>Seznam!F106</f>
        <v>AUT</v>
      </c>
      <c r="G28" s="102">
        <f>'Z8'!X25</f>
        <v>1.1000000000000001</v>
      </c>
      <c r="H28" s="103">
        <f>'Z8'!Y25</f>
        <v>3.15</v>
      </c>
      <c r="I28" s="102">
        <f>'Z8'!Z25</f>
        <v>0</v>
      </c>
      <c r="J28" s="104">
        <f>'Z8'!AA25</f>
        <v>4.25</v>
      </c>
      <c r="K28" s="113" t="str">
        <f>'Z8'!W45</f>
        <v>obruč</v>
      </c>
      <c r="L28" s="102">
        <f>'Z8'!X45</f>
        <v>1</v>
      </c>
      <c r="M28" s="103">
        <f>'Z8'!Y45</f>
        <v>4.3</v>
      </c>
      <c r="N28" s="102">
        <f>'Z8'!Z45</f>
        <v>0</v>
      </c>
      <c r="O28" s="104">
        <f>'Z8'!AA45</f>
        <v>5.3</v>
      </c>
      <c r="P28" s="321">
        <f>'Z8'!AB45</f>
        <v>9.5500000000000007</v>
      </c>
    </row>
    <row r="29" spans="1:16" s="100" customFormat="1" ht="16.5">
      <c r="A29" s="191">
        <v>16</v>
      </c>
      <c r="B29" s="309">
        <f>Seznam!B93</f>
        <v>4</v>
      </c>
      <c r="C29" s="402" t="str">
        <f>Seznam!C93</f>
        <v>Bouzková Barbora</v>
      </c>
      <c r="D29" s="403">
        <f>Seznam!D93</f>
        <v>2006</v>
      </c>
      <c r="E29" s="404" t="str">
        <f>Seznam!E93</f>
        <v>TJ. Sokol Plzeň IV</v>
      </c>
      <c r="F29" s="309" t="str">
        <f>Seznam!F93</f>
        <v>CZE</v>
      </c>
      <c r="G29" s="102">
        <f>'Z8'!X12</f>
        <v>0.7</v>
      </c>
      <c r="H29" s="103">
        <f>'Z8'!Y12</f>
        <v>3.3</v>
      </c>
      <c r="I29" s="102">
        <f>'Z8'!Z12</f>
        <v>0</v>
      </c>
      <c r="J29" s="104">
        <f>'Z8'!AA12</f>
        <v>4</v>
      </c>
      <c r="K29" s="113" t="str">
        <f>'Z8'!W32</f>
        <v>obruč</v>
      </c>
      <c r="L29" s="102">
        <f>'Z8'!X32</f>
        <v>1.7</v>
      </c>
      <c r="M29" s="103">
        <f>'Z8'!Y32</f>
        <v>3.7</v>
      </c>
      <c r="N29" s="102">
        <f>'Z8'!Z32</f>
        <v>0</v>
      </c>
      <c r="O29" s="104">
        <f>'Z8'!AA32</f>
        <v>5.4</v>
      </c>
      <c r="P29" s="321">
        <f>'Z8'!AB32</f>
        <v>9.4</v>
      </c>
    </row>
    <row r="30" spans="1:16" s="100" customFormat="1" ht="16.5">
      <c r="A30" s="191">
        <v>17</v>
      </c>
      <c r="B30" s="309">
        <f>Seznam!B90</f>
        <v>1</v>
      </c>
      <c r="C30" s="402" t="str">
        <f>Seznam!C90</f>
        <v>Výrostková Kateřina</v>
      </c>
      <c r="D30" s="403">
        <f>Seznam!D90</f>
        <v>2005</v>
      </c>
      <c r="E30" s="404" t="str">
        <f>Seznam!E90</f>
        <v>SK Jihlava</v>
      </c>
      <c r="F30" s="309" t="str">
        <f>Seznam!F90</f>
        <v>CZE</v>
      </c>
      <c r="G30" s="102">
        <f>'Z8'!X9</f>
        <v>0.9</v>
      </c>
      <c r="H30" s="103">
        <f>'Z8'!Y9</f>
        <v>3.95</v>
      </c>
      <c r="I30" s="102">
        <f>'Z8'!Z9</f>
        <v>0</v>
      </c>
      <c r="J30" s="104">
        <f>'Z8'!AA9</f>
        <v>4.8500000000000005</v>
      </c>
      <c r="K30" s="113">
        <f>'Z8'!W29</f>
        <v>0</v>
      </c>
      <c r="L30" s="102">
        <f>'Z8'!X29</f>
        <v>0</v>
      </c>
      <c r="M30" s="103">
        <v>0</v>
      </c>
      <c r="N30" s="102">
        <f>'Z8'!Z29</f>
        <v>0</v>
      </c>
      <c r="O30" s="104">
        <v>0</v>
      </c>
      <c r="P30" s="321">
        <v>4.8499999999999996</v>
      </c>
    </row>
  </sheetData>
  <sortState ref="B14:P30">
    <sortCondition descending="1" ref="P14:P30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0" orientation="landscape" horizontalDpi="4294967293" verticalDpi="4294967293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opLeftCell="A11" workbookViewId="0">
      <selection activeCell="F31" sqref="F31"/>
    </sheetView>
  </sheetViews>
  <sheetFormatPr defaultRowHeight="12.75"/>
  <cols>
    <col min="3" max="3" width="23.85546875" customWidth="1"/>
    <col min="5" max="5" width="28" customWidth="1"/>
  </cols>
  <sheetData>
    <row r="1" spans="1:16" ht="24.75">
      <c r="A1" s="505" t="s">
        <v>1042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6" ht="15">
      <c r="A2" s="42"/>
      <c r="B2" s="43"/>
      <c r="D2" s="42"/>
      <c r="E2" s="43"/>
      <c r="F2" s="43"/>
      <c r="G2" s="42"/>
      <c r="H2" s="42"/>
      <c r="I2" s="42"/>
      <c r="J2" s="50"/>
    </row>
    <row r="3" spans="1:16" ht="40.5">
      <c r="A3" s="506" t="s">
        <v>1574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6" ht="14.25">
      <c r="A4" s="45"/>
      <c r="B4" s="46"/>
      <c r="C4" s="46"/>
      <c r="D4" s="46"/>
      <c r="E4" s="46"/>
      <c r="F4" s="46"/>
      <c r="G4" s="46"/>
      <c r="H4" s="46"/>
      <c r="I4" s="46"/>
      <c r="J4" s="107"/>
      <c r="K4" s="47"/>
      <c r="L4" s="47"/>
      <c r="M4" s="47"/>
      <c r="N4" s="47"/>
      <c r="O4" s="47"/>
      <c r="P4" s="47"/>
    </row>
    <row r="5" spans="1:16" ht="19.5">
      <c r="A5" s="507" t="s">
        <v>1575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6" ht="14.25">
      <c r="A6" s="45"/>
      <c r="B6" s="46"/>
      <c r="C6" s="46"/>
      <c r="D6" s="46"/>
      <c r="E6" s="46"/>
      <c r="F6" s="46"/>
      <c r="G6" s="46"/>
      <c r="H6" s="46"/>
      <c r="I6" s="46"/>
      <c r="J6" s="107"/>
      <c r="K6" s="47"/>
      <c r="L6" s="47"/>
      <c r="M6" s="47"/>
      <c r="N6" s="47"/>
      <c r="O6" s="47"/>
      <c r="P6" s="47"/>
    </row>
    <row r="7" spans="1:16" ht="19.5">
      <c r="A7" s="507" t="str">
        <f>Místo</f>
        <v>Milevsko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</row>
    <row r="8" spans="1:16" ht="19.5">
      <c r="A8" s="70"/>
      <c r="B8" s="71"/>
      <c r="C8" s="71"/>
      <c r="D8" s="72"/>
      <c r="E8" s="71"/>
      <c r="F8" s="72"/>
      <c r="G8" s="71"/>
      <c r="H8" s="71"/>
      <c r="I8" s="71"/>
      <c r="J8" s="71"/>
      <c r="K8" s="71"/>
      <c r="L8" s="71"/>
      <c r="M8" s="71"/>
      <c r="N8" s="71"/>
      <c r="O8" s="71"/>
      <c r="P8" s="73"/>
    </row>
    <row r="9" spans="1:16" ht="20.25" thickBot="1">
      <c r="A9" s="49" t="s">
        <v>1601</v>
      </c>
      <c r="B9" s="73"/>
      <c r="C9" s="73"/>
      <c r="D9" s="72"/>
      <c r="E9" s="73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7.25" thickTop="1">
      <c r="A10" s="74"/>
      <c r="B10" s="75"/>
      <c r="C10" s="76"/>
      <c r="D10" s="77"/>
      <c r="E10" s="78"/>
      <c r="F10" s="318"/>
      <c r="G10" s="510" t="s">
        <v>1590</v>
      </c>
      <c r="H10" s="510"/>
      <c r="I10" s="510"/>
      <c r="J10" s="511"/>
      <c r="K10" s="512" t="str">
        <f>Kat8S2</f>
        <v>sestava s libovolným náčiním</v>
      </c>
      <c r="L10" s="513"/>
      <c r="M10" s="513"/>
      <c r="N10" s="513"/>
      <c r="O10" s="514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319" t="s">
        <v>4</v>
      </c>
      <c r="G11" s="316" t="s">
        <v>1046</v>
      </c>
      <c r="H11" s="85" t="s">
        <v>1047</v>
      </c>
      <c r="I11" s="85" t="s">
        <v>5</v>
      </c>
      <c r="J11" s="86" t="s">
        <v>1048</v>
      </c>
      <c r="K11" s="508" t="s">
        <v>1050</v>
      </c>
      <c r="L11" s="64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thickBot="1">
      <c r="A12" s="87"/>
      <c r="B12" s="88"/>
      <c r="C12" s="89"/>
      <c r="D12" s="90"/>
      <c r="E12" s="91"/>
      <c r="F12" s="320"/>
      <c r="G12" s="317" t="s">
        <v>8</v>
      </c>
      <c r="H12" s="92" t="s">
        <v>11</v>
      </c>
      <c r="I12" s="92"/>
      <c r="J12" s="93"/>
      <c r="K12" s="509"/>
      <c r="L12" s="66" t="s">
        <v>8</v>
      </c>
      <c r="M12" s="92" t="s">
        <v>11</v>
      </c>
      <c r="N12" s="92"/>
      <c r="O12" s="93"/>
      <c r="P12" s="110"/>
    </row>
    <row r="13" spans="1:16" ht="18" thickTop="1" thickBot="1">
      <c r="A13" s="414">
        <v>1</v>
      </c>
      <c r="B13" s="405">
        <f>Seznam!B109</f>
        <v>3</v>
      </c>
      <c r="C13" s="428" t="str">
        <f>Seznam!C109</f>
        <v xml:space="preserve">Korovchenko Valeria </v>
      </c>
      <c r="D13" s="429">
        <f>Seznam!D109</f>
        <v>2003</v>
      </c>
      <c r="E13" s="430" t="str">
        <f>Seznam!E109</f>
        <v xml:space="preserve">TJSK Prague </v>
      </c>
      <c r="F13" s="431" t="str">
        <f>Seznam!F109</f>
        <v>CZE</v>
      </c>
      <c r="G13" s="406">
        <f>'Z9'!X11</f>
        <v>2.9</v>
      </c>
      <c r="H13" s="432">
        <f>'Z9'!Y11</f>
        <v>6.9999999999999991</v>
      </c>
      <c r="I13" s="406">
        <f>'Z9'!Z11</f>
        <v>0</v>
      </c>
      <c r="J13" s="433">
        <f>'Z9'!AA11</f>
        <v>9.8999999999999986</v>
      </c>
      <c r="K13" s="434" t="str">
        <f>'Z9'!W31</f>
        <v>stuha</v>
      </c>
      <c r="L13" s="406">
        <f>'Z9'!X31</f>
        <v>3.3</v>
      </c>
      <c r="M13" s="432">
        <f>'Z9'!Y31</f>
        <v>6.3999999999999995</v>
      </c>
      <c r="N13" s="406">
        <f>'Z9'!Z31</f>
        <v>0</v>
      </c>
      <c r="O13" s="433">
        <f>'Z9'!AA31</f>
        <v>9.6999999999999993</v>
      </c>
      <c r="P13" s="435">
        <f>'Z9'!AB31</f>
        <v>19.599999999999998</v>
      </c>
    </row>
    <row r="14" spans="1:16" ht="17.25" thickTop="1">
      <c r="A14" s="339">
        <v>2</v>
      </c>
      <c r="B14" s="395">
        <f>Seznam!B122</f>
        <v>23</v>
      </c>
      <c r="C14" s="396" t="str">
        <f>Seznam!C122</f>
        <v>Kutišová Tereza</v>
      </c>
      <c r="D14" s="397">
        <f>Seznam!D122</f>
        <v>2003</v>
      </c>
      <c r="E14" s="398" t="str">
        <f>Seznam!E122</f>
        <v>RG Proactive Milevsko</v>
      </c>
      <c r="F14" s="395" t="str">
        <f>Seznam!F122</f>
        <v>CZE</v>
      </c>
      <c r="G14" s="343">
        <f>'Z9'!X24</f>
        <v>4.0999999999999996</v>
      </c>
      <c r="H14" s="344">
        <f>'Z9'!Y24</f>
        <v>5.15</v>
      </c>
      <c r="I14" s="343">
        <f>'Z9'!Z24</f>
        <v>0</v>
      </c>
      <c r="J14" s="345">
        <f>'Z9'!AA24</f>
        <v>9.25</v>
      </c>
      <c r="K14" s="346" t="str">
        <f>'Z9'!W44</f>
        <v>obruč</v>
      </c>
      <c r="L14" s="343">
        <f>'Z9'!X44</f>
        <v>3.6999999999999997</v>
      </c>
      <c r="M14" s="344">
        <f>'Z9'!Y44</f>
        <v>6.6</v>
      </c>
      <c r="N14" s="343">
        <f>'Z9'!Z44</f>
        <v>0</v>
      </c>
      <c r="O14" s="345">
        <f>'Z9'!AA44</f>
        <v>10.299999999999999</v>
      </c>
      <c r="P14" s="347">
        <f>'Z9'!AB44</f>
        <v>19.549999999999997</v>
      </c>
    </row>
    <row r="15" spans="1:16" ht="16.5">
      <c r="A15" s="348">
        <v>3</v>
      </c>
      <c r="B15" s="332">
        <f>Seznam!B114</f>
        <v>11</v>
      </c>
      <c r="C15" s="399" t="str">
        <f>Seznam!C114</f>
        <v>Moravanská Veronika</v>
      </c>
      <c r="D15" s="400">
        <f>Seznam!D114</f>
        <v>2002</v>
      </c>
      <c r="E15" s="401" t="str">
        <f>Seznam!E114</f>
        <v>TJ Sokol Bedřichov</v>
      </c>
      <c r="F15" s="332" t="str">
        <f>Seznam!F114</f>
        <v>CZE</v>
      </c>
      <c r="G15" s="352">
        <f>'Z9'!X16</f>
        <v>2.7</v>
      </c>
      <c r="H15" s="336">
        <f>'Z9'!Y16</f>
        <v>5.15</v>
      </c>
      <c r="I15" s="352">
        <f>'Z9'!Z16</f>
        <v>0</v>
      </c>
      <c r="J15" s="353">
        <f>'Z9'!AA16</f>
        <v>7.8500000000000005</v>
      </c>
      <c r="K15" s="354" t="str">
        <f>'Z9'!W36</f>
        <v>obruč</v>
      </c>
      <c r="L15" s="352">
        <f>'Z9'!X36</f>
        <v>4.1999999999999993</v>
      </c>
      <c r="M15" s="336">
        <f>'Z9'!Y36</f>
        <v>6.6499999999999995</v>
      </c>
      <c r="N15" s="352">
        <f>'Z9'!Z36</f>
        <v>0</v>
      </c>
      <c r="O15" s="353">
        <f>'Z9'!AA36</f>
        <v>10.849999999999998</v>
      </c>
      <c r="P15" s="355">
        <f>'Z9'!AB36</f>
        <v>18.7</v>
      </c>
    </row>
    <row r="16" spans="1:16" ht="15">
      <c r="A16" s="191">
        <v>4</v>
      </c>
      <c r="B16" s="309">
        <f>Seznam!B113</f>
        <v>9</v>
      </c>
      <c r="C16" s="402" t="str">
        <f>Seznam!C113</f>
        <v xml:space="preserve">Poláchová Adéla </v>
      </c>
      <c r="D16" s="403">
        <f>Seznam!D113</f>
        <v>2004</v>
      </c>
      <c r="E16" s="404" t="str">
        <f>Seznam!E113</f>
        <v>SC 80 Chomutov</v>
      </c>
      <c r="F16" s="309" t="str">
        <f>Seznam!F113</f>
        <v>CZE</v>
      </c>
      <c r="G16" s="102">
        <f>'Z9'!X15</f>
        <v>3.2</v>
      </c>
      <c r="H16" s="103">
        <f>'Z9'!Y15</f>
        <v>5.4</v>
      </c>
      <c r="I16" s="102">
        <f>'Z9'!Z15</f>
        <v>0</v>
      </c>
      <c r="J16" s="104">
        <f>'Z9'!AA15</f>
        <v>8.6000000000000014</v>
      </c>
      <c r="K16" s="113" t="str">
        <f>'Z9'!W35</f>
        <v>obruč</v>
      </c>
      <c r="L16" s="102">
        <f>'Z9'!X35</f>
        <v>3.5</v>
      </c>
      <c r="M16" s="103">
        <f>'Z9'!Y35</f>
        <v>6.5</v>
      </c>
      <c r="N16" s="102">
        <f>'Z9'!Z35</f>
        <v>0</v>
      </c>
      <c r="O16" s="104">
        <f>'Z9'!AA35</f>
        <v>10</v>
      </c>
      <c r="P16" s="321">
        <f>'Z9'!AB35</f>
        <v>18.600000000000001</v>
      </c>
    </row>
    <row r="17" spans="1:16" ht="15">
      <c r="A17" s="191">
        <v>5</v>
      </c>
      <c r="B17" s="309">
        <f>Seznam!B117</f>
        <v>15</v>
      </c>
      <c r="C17" s="402" t="str">
        <f>Seznam!C117</f>
        <v>Mokrá Simona</v>
      </c>
      <c r="D17" s="403">
        <f>Seznam!D117</f>
        <v>2004</v>
      </c>
      <c r="E17" s="404" t="str">
        <f>Seznam!E117</f>
        <v>TJ Sokol Bedřichov</v>
      </c>
      <c r="F17" s="309" t="str">
        <f>Seznam!F117</f>
        <v>CZE</v>
      </c>
      <c r="G17" s="102">
        <f>'Z9'!X19</f>
        <v>2.2999999999999998</v>
      </c>
      <c r="H17" s="103">
        <f>'Z9'!Y19</f>
        <v>5.4</v>
      </c>
      <c r="I17" s="102">
        <f>'Z9'!Z19</f>
        <v>0</v>
      </c>
      <c r="J17" s="104">
        <f>'Z9'!AA19</f>
        <v>7.7</v>
      </c>
      <c r="K17" s="113" t="str">
        <f>'Z9'!W39</f>
        <v>obruč</v>
      </c>
      <c r="L17" s="102">
        <f>'Z9'!X39</f>
        <v>3.5</v>
      </c>
      <c r="M17" s="103">
        <f>'Z9'!Y39</f>
        <v>6.7499999999999991</v>
      </c>
      <c r="N17" s="102">
        <f>'Z9'!Z39</f>
        <v>0</v>
      </c>
      <c r="O17" s="104">
        <f>'Z9'!AA39</f>
        <v>10.25</v>
      </c>
      <c r="P17" s="321">
        <f>'Z9'!AB39</f>
        <v>17.95</v>
      </c>
    </row>
    <row r="18" spans="1:16" ht="15">
      <c r="A18" s="191">
        <v>6</v>
      </c>
      <c r="B18" s="309">
        <f>Seznam!B110</f>
        <v>5</v>
      </c>
      <c r="C18" s="402" t="str">
        <f>Seznam!C110</f>
        <v>Houdová Linda</v>
      </c>
      <c r="D18" s="403">
        <f>Seznam!D110</f>
        <v>2004</v>
      </c>
      <c r="E18" s="404" t="str">
        <f>Seznam!E110</f>
        <v>RG Proactive Milevsko</v>
      </c>
      <c r="F18" s="309" t="str">
        <f>Seznam!F110</f>
        <v>CZE</v>
      </c>
      <c r="G18" s="102">
        <f>'Z9'!X12</f>
        <v>3.4</v>
      </c>
      <c r="H18" s="103">
        <f>'Z9'!Y12</f>
        <v>5.1999999999999993</v>
      </c>
      <c r="I18" s="102">
        <f>'Z9'!Z12</f>
        <v>0</v>
      </c>
      <c r="J18" s="104">
        <f>'Z9'!AA12</f>
        <v>8.6</v>
      </c>
      <c r="K18" s="113" t="str">
        <f>'Z9'!W32</f>
        <v>švih</v>
      </c>
      <c r="L18" s="102">
        <f>'Z9'!X32</f>
        <v>2.2999999999999998</v>
      </c>
      <c r="M18" s="103">
        <f>'Z9'!Y32</f>
        <v>5.8000000000000007</v>
      </c>
      <c r="N18" s="102">
        <f>'Z9'!Z32</f>
        <v>0</v>
      </c>
      <c r="O18" s="104">
        <f>'Z9'!AA32</f>
        <v>8.1000000000000014</v>
      </c>
      <c r="P18" s="321">
        <f>'Z9'!AB32</f>
        <v>16.700000000000003</v>
      </c>
    </row>
    <row r="19" spans="1:16" ht="15">
      <c r="A19" s="191">
        <v>7</v>
      </c>
      <c r="B19" s="309">
        <f>Seznam!B121</f>
        <v>22</v>
      </c>
      <c r="C19" s="402" t="str">
        <f>Seznam!C121</f>
        <v>Daum Magdalena</v>
      </c>
      <c r="D19" s="403">
        <f>Seznam!D121</f>
        <v>2004</v>
      </c>
      <c r="E19" s="404" t="str">
        <f>Seznam!E121</f>
        <v>Sportunion Rauris</v>
      </c>
      <c r="F19" s="309" t="str">
        <f>Seznam!F121</f>
        <v>AUT</v>
      </c>
      <c r="G19" s="102">
        <f>'Z9'!X23</f>
        <v>3</v>
      </c>
      <c r="H19" s="103">
        <f>'Z9'!Y23</f>
        <v>4.8000000000000007</v>
      </c>
      <c r="I19" s="102">
        <f>'Z9'!Z23</f>
        <v>0</v>
      </c>
      <c r="J19" s="104">
        <f>'Z9'!AA23</f>
        <v>7.8000000000000007</v>
      </c>
      <c r="K19" s="113" t="str">
        <f>'Z9'!W43</f>
        <v>obruč</v>
      </c>
      <c r="L19" s="102">
        <f>'Z9'!X43</f>
        <v>2.2999999999999998</v>
      </c>
      <c r="M19" s="103">
        <f>'Z9'!Y43</f>
        <v>5.9999999999999991</v>
      </c>
      <c r="N19" s="102">
        <f>'Z9'!Z43</f>
        <v>0</v>
      </c>
      <c r="O19" s="104">
        <f>'Z9'!AA43</f>
        <v>8.2999999999999989</v>
      </c>
      <c r="P19" s="321">
        <f>'Z9'!AB43</f>
        <v>16.100000000000001</v>
      </c>
    </row>
    <row r="20" spans="1:16" ht="15" customHeight="1">
      <c r="A20" s="191">
        <v>8</v>
      </c>
      <c r="B20" s="309">
        <f>Seznam!B107</f>
        <v>1</v>
      </c>
      <c r="C20" s="436" t="str">
        <f>Seznam!C107</f>
        <v xml:space="preserve">Zemanová Lucie </v>
      </c>
      <c r="D20" s="437">
        <f>Seznam!D107</f>
        <v>2004</v>
      </c>
      <c r="E20" s="438" t="str">
        <f>Seznam!E107</f>
        <v>SK Trasko Vyškov</v>
      </c>
      <c r="F20" s="439" t="str">
        <f>Seznam!F107</f>
        <v>CZE</v>
      </c>
      <c r="G20" s="102">
        <f>'Z9'!X9</f>
        <v>1.9</v>
      </c>
      <c r="H20" s="103">
        <f>'Z9'!Y9</f>
        <v>5.2</v>
      </c>
      <c r="I20" s="102">
        <f>'Z9'!Z9</f>
        <v>0</v>
      </c>
      <c r="J20" s="104">
        <f>'Z9'!AA9</f>
        <v>7.1</v>
      </c>
      <c r="K20" s="440" t="str">
        <f>'Z9'!W29</f>
        <v>míč</v>
      </c>
      <c r="L20" s="102">
        <f>'Z9'!X29</f>
        <v>2.4000000000000004</v>
      </c>
      <c r="M20" s="103">
        <f>'Z9'!Y29</f>
        <v>6.15</v>
      </c>
      <c r="N20" s="102">
        <f>'Z9'!Z29</f>
        <v>0</v>
      </c>
      <c r="O20" s="104">
        <f>'Z9'!AA29</f>
        <v>8.5500000000000007</v>
      </c>
      <c r="P20" s="321">
        <f>'Z9'!AB29</f>
        <v>15.65</v>
      </c>
    </row>
    <row r="21" spans="1:16" ht="15">
      <c r="A21" s="191">
        <v>9</v>
      </c>
      <c r="B21" s="309">
        <f>Seznam!B115</f>
        <v>13</v>
      </c>
      <c r="C21" s="402" t="str">
        <f>Seznam!C115</f>
        <v xml:space="preserve">Martyn Kamila </v>
      </c>
      <c r="D21" s="403">
        <f>Seznam!D115</f>
        <v>2003</v>
      </c>
      <c r="E21" s="404" t="str">
        <f>Seznam!E115</f>
        <v>SK Trasko Vyškov</v>
      </c>
      <c r="F21" s="309" t="str">
        <f>Seznam!F115</f>
        <v>CZE</v>
      </c>
      <c r="G21" s="102">
        <f>'Z9'!X17</f>
        <v>1.9</v>
      </c>
      <c r="H21" s="103">
        <f>'Z9'!Y17</f>
        <v>5.15</v>
      </c>
      <c r="I21" s="102">
        <f>'Z9'!Z17</f>
        <v>0</v>
      </c>
      <c r="J21" s="104">
        <f>'Z9'!AA17</f>
        <v>7.0500000000000007</v>
      </c>
      <c r="K21" s="113" t="str">
        <f>'Z9'!W37</f>
        <v>obruč</v>
      </c>
      <c r="L21" s="102">
        <f>'Z9'!X37</f>
        <v>2.2000000000000002</v>
      </c>
      <c r="M21" s="103">
        <f>'Z9'!Y37</f>
        <v>5.85</v>
      </c>
      <c r="N21" s="102">
        <f>'Z9'!Z37</f>
        <v>0</v>
      </c>
      <c r="O21" s="104">
        <f>'Z9'!AA37</f>
        <v>8.0500000000000007</v>
      </c>
      <c r="P21" s="321">
        <f>'Z9'!AB37</f>
        <v>15.100000000000001</v>
      </c>
    </row>
    <row r="22" spans="1:16" ht="15">
      <c r="A22" s="191">
        <v>10</v>
      </c>
      <c r="B22" s="309">
        <f>Seznam!B112</f>
        <v>8</v>
      </c>
      <c r="C22" s="402" t="str">
        <f>Seznam!C112</f>
        <v>Dunová Daniela</v>
      </c>
      <c r="D22" s="403">
        <f>Seznam!D112</f>
        <v>2004</v>
      </c>
      <c r="E22" s="404" t="str">
        <f>Seznam!E112</f>
        <v>SK GymŠarm Plzeň</v>
      </c>
      <c r="F22" s="309" t="str">
        <f>Seznam!F112</f>
        <v>CZE</v>
      </c>
      <c r="G22" s="102">
        <f>'Z9'!X14</f>
        <v>2.2000000000000002</v>
      </c>
      <c r="H22" s="103">
        <f>'Z9'!Y14</f>
        <v>5.45</v>
      </c>
      <c r="I22" s="102">
        <f>'Z9'!Z14</f>
        <v>0</v>
      </c>
      <c r="J22" s="104">
        <f>'Z9'!AA14</f>
        <v>7.65</v>
      </c>
      <c r="K22" s="113" t="str">
        <f>'Z9'!W34</f>
        <v>stuha</v>
      </c>
      <c r="L22" s="102">
        <f>'Z9'!X34</f>
        <v>1.4000000000000001</v>
      </c>
      <c r="M22" s="103">
        <f>'Z9'!Y34</f>
        <v>5.4</v>
      </c>
      <c r="N22" s="102">
        <f>'Z9'!Z34</f>
        <v>0</v>
      </c>
      <c r="O22" s="104">
        <f>'Z9'!AA34</f>
        <v>6.8000000000000007</v>
      </c>
      <c r="P22" s="321">
        <f>'Z9'!AB34</f>
        <v>14.450000000000001</v>
      </c>
    </row>
    <row r="23" spans="1:16" ht="15" customHeight="1">
      <c r="A23" s="191">
        <v>11</v>
      </c>
      <c r="B23" s="309">
        <f>Seznam!B108</f>
        <v>2</v>
      </c>
      <c r="C23" s="402" t="str">
        <f>Seznam!C108</f>
        <v>Hřídelová Eva</v>
      </c>
      <c r="D23" s="403">
        <f>Seznam!D108</f>
        <v>2002</v>
      </c>
      <c r="E23" s="404" t="str">
        <f>Seznam!E108</f>
        <v>SK Triumf Praha</v>
      </c>
      <c r="F23" s="309" t="str">
        <f>Seznam!F108</f>
        <v>CZE</v>
      </c>
      <c r="G23" s="102">
        <f>'Z9'!X10</f>
        <v>1.7</v>
      </c>
      <c r="H23" s="103">
        <f>'Z9'!Y10</f>
        <v>3.9499999999999997</v>
      </c>
      <c r="I23" s="102">
        <f>'Z9'!Z10</f>
        <v>0</v>
      </c>
      <c r="J23" s="104">
        <f>'Z9'!AA10</f>
        <v>5.6499999999999995</v>
      </c>
      <c r="K23" s="113" t="str">
        <f>'Z9'!W30</f>
        <v>obruč</v>
      </c>
      <c r="L23" s="102">
        <f>'Z9'!X30</f>
        <v>2.6</v>
      </c>
      <c r="M23" s="103">
        <f>'Z9'!Y30</f>
        <v>5.9499999999999993</v>
      </c>
      <c r="N23" s="102">
        <f>'Z9'!Z30</f>
        <v>0</v>
      </c>
      <c r="O23" s="104">
        <f>'Z9'!AA30</f>
        <v>8.5499999999999989</v>
      </c>
      <c r="P23" s="321">
        <f>'Z9'!AB30</f>
        <v>14.2</v>
      </c>
    </row>
    <row r="24" spans="1:16" ht="15">
      <c r="A24" s="191">
        <v>12</v>
      </c>
      <c r="B24" s="309">
        <f>Seznam!B120</f>
        <v>21</v>
      </c>
      <c r="C24" s="402" t="str">
        <f>Seznam!C120</f>
        <v>Hynková Zuzana</v>
      </c>
      <c r="D24" s="403">
        <f>Seznam!D120</f>
        <v>2004</v>
      </c>
      <c r="E24" s="404" t="str">
        <f>Seznam!E120</f>
        <v>SK Triumf Praha</v>
      </c>
      <c r="F24" s="309" t="str">
        <f>Seznam!F120</f>
        <v>CZE</v>
      </c>
      <c r="G24" s="102">
        <f>'Z9'!X22</f>
        <v>0.9</v>
      </c>
      <c r="H24" s="103">
        <f>'Z9'!Y22</f>
        <v>4.3500000000000005</v>
      </c>
      <c r="I24" s="102">
        <f>'Z9'!Z22</f>
        <v>0</v>
      </c>
      <c r="J24" s="104">
        <f>'Z9'!AA22</f>
        <v>5.2500000000000009</v>
      </c>
      <c r="K24" s="113" t="str">
        <f>'Z9'!W42</f>
        <v>obruč</v>
      </c>
      <c r="L24" s="102">
        <f>'Z9'!X42</f>
        <v>2.6</v>
      </c>
      <c r="M24" s="103">
        <f>'Z9'!Y42</f>
        <v>6.05</v>
      </c>
      <c r="N24" s="102">
        <f>'Z9'!Z42</f>
        <v>0</v>
      </c>
      <c r="O24" s="104">
        <f>'Z9'!AA42</f>
        <v>8.65</v>
      </c>
      <c r="P24" s="321">
        <f>'Z9'!AB42</f>
        <v>13.900000000000002</v>
      </c>
    </row>
    <row r="25" spans="1:16" ht="15">
      <c r="A25" s="191">
        <v>13</v>
      </c>
      <c r="B25" s="309">
        <f>Seznam!B119</f>
        <v>19</v>
      </c>
      <c r="C25" s="402" t="str">
        <f>Seznam!C119</f>
        <v>Kaiserer Elisabeth</v>
      </c>
      <c r="D25" s="403">
        <f>Seznam!D119</f>
        <v>2003</v>
      </c>
      <c r="E25" s="404" t="str">
        <f>Seznam!E119</f>
        <v>Sportunion Raruris</v>
      </c>
      <c r="F25" s="309" t="str">
        <f>Seznam!F119</f>
        <v>AUT</v>
      </c>
      <c r="G25" s="102">
        <f>'Z9'!X21</f>
        <v>2.1</v>
      </c>
      <c r="H25" s="103">
        <f>'Z9'!Y21</f>
        <v>3.8999999999999995</v>
      </c>
      <c r="I25" s="102">
        <f>'Z9'!Z21</f>
        <v>0</v>
      </c>
      <c r="J25" s="104">
        <f>'Z9'!AA21</f>
        <v>6</v>
      </c>
      <c r="K25" s="113" t="str">
        <f>'Z9'!W41</f>
        <v>obruč</v>
      </c>
      <c r="L25" s="102">
        <f>'Z9'!X41</f>
        <v>2</v>
      </c>
      <c r="M25" s="103">
        <f>'Z9'!Y41</f>
        <v>5.8</v>
      </c>
      <c r="N25" s="102">
        <f>'Z9'!Z41</f>
        <v>0</v>
      </c>
      <c r="O25" s="104">
        <f>'Z9'!AA41</f>
        <v>7.8</v>
      </c>
      <c r="P25" s="321">
        <f>'Z9'!AB41</f>
        <v>13.8</v>
      </c>
    </row>
    <row r="26" spans="1:16" ht="15">
      <c r="A26" s="191">
        <v>14</v>
      </c>
      <c r="B26" s="309">
        <f>Seznam!B116</f>
        <v>14</v>
      </c>
      <c r="C26" s="402" t="str">
        <f>Seznam!C116</f>
        <v xml:space="preserve">Frank Sofia </v>
      </c>
      <c r="D26" s="403">
        <f>Seznam!D116</f>
        <v>2004</v>
      </c>
      <c r="E26" s="404" t="str">
        <f>Seznam!E116</f>
        <v>SVNA Hamburg</v>
      </c>
      <c r="F26" s="309" t="str">
        <f>Seznam!F116</f>
        <v>DEU</v>
      </c>
      <c r="G26" s="102">
        <f>'Z9'!X18</f>
        <v>2.2000000000000002</v>
      </c>
      <c r="H26" s="103">
        <f>'Z9'!Y18</f>
        <v>4.3499999999999996</v>
      </c>
      <c r="I26" s="102">
        <f>'Z9'!Z18</f>
        <v>0</v>
      </c>
      <c r="J26" s="104">
        <f>'Z9'!AA18</f>
        <v>6.55</v>
      </c>
      <c r="K26" s="113" t="str">
        <f>'Z9'!W38</f>
        <v>stuha</v>
      </c>
      <c r="L26" s="102">
        <f>'Z9'!X38</f>
        <v>1.7</v>
      </c>
      <c r="M26" s="103">
        <f>'Z9'!Y38</f>
        <v>4.3000000000000007</v>
      </c>
      <c r="N26" s="102">
        <f>'Z9'!Z38</f>
        <v>0</v>
      </c>
      <c r="O26" s="104">
        <f>'Z9'!AA38</f>
        <v>6.0000000000000009</v>
      </c>
      <c r="P26" s="321">
        <f>'Z9'!AB38</f>
        <v>12.55</v>
      </c>
    </row>
    <row r="27" spans="1:16" ht="15">
      <c r="A27" s="191">
        <v>15</v>
      </c>
      <c r="B27" s="309">
        <f>Seznam!B111</f>
        <v>7</v>
      </c>
      <c r="C27" s="402" t="str">
        <f>Seznam!C111</f>
        <v xml:space="preserve">Cibulková Aneta </v>
      </c>
      <c r="D27" s="403">
        <f>Seznam!D111</f>
        <v>2004</v>
      </c>
      <c r="E27" s="404" t="str">
        <f>Seznam!E111</f>
        <v>SK Trasko Vyškov</v>
      </c>
      <c r="F27" s="309" t="str">
        <f>Seznam!F111</f>
        <v>CZE</v>
      </c>
      <c r="G27" s="102">
        <f>'Z9'!X13</f>
        <v>1.2</v>
      </c>
      <c r="H27" s="103">
        <f>'Z9'!Y13</f>
        <v>3.75</v>
      </c>
      <c r="I27" s="102">
        <f>'Z9'!Z13</f>
        <v>0</v>
      </c>
      <c r="J27" s="104">
        <f>'Z9'!AA13</f>
        <v>4.95</v>
      </c>
      <c r="K27" s="113" t="str">
        <f>'Z9'!W33</f>
        <v>obruč</v>
      </c>
      <c r="L27" s="102">
        <f>'Z9'!X33</f>
        <v>2.1</v>
      </c>
      <c r="M27" s="103">
        <f>'Z9'!Y33</f>
        <v>5.55</v>
      </c>
      <c r="N27" s="102">
        <f>'Z9'!Z33</f>
        <v>0.3</v>
      </c>
      <c r="O27" s="104">
        <f>'Z9'!AA33</f>
        <v>7.3500000000000005</v>
      </c>
      <c r="P27" s="321">
        <f>'Z9'!AB33</f>
        <v>12.3</v>
      </c>
    </row>
    <row r="28" spans="1:16" ht="15">
      <c r="A28" s="191">
        <v>16</v>
      </c>
      <c r="B28" s="309">
        <f>Seznam!B118</f>
        <v>17</v>
      </c>
      <c r="C28" s="402" t="str">
        <f>Seznam!C118</f>
        <v>Rambousková Linda</v>
      </c>
      <c r="D28" s="403">
        <f>Seznam!D118</f>
        <v>2002</v>
      </c>
      <c r="E28" s="404" t="str">
        <f>Seznam!E118</f>
        <v>GSK Tábor</v>
      </c>
      <c r="F28" s="309" t="str">
        <f>Seznam!F118</f>
        <v>CZE</v>
      </c>
      <c r="G28" s="102">
        <f>'Z9'!X20</f>
        <v>2.2000000000000002</v>
      </c>
      <c r="H28" s="103">
        <f>'Z9'!Y20</f>
        <v>3.4</v>
      </c>
      <c r="I28" s="102">
        <f>'Z9'!Z20</f>
        <v>0</v>
      </c>
      <c r="J28" s="104">
        <f>'Z9'!AA20</f>
        <v>5.6</v>
      </c>
      <c r="K28" s="113" t="str">
        <f>'Z9'!W40</f>
        <v>stuha</v>
      </c>
      <c r="L28" s="102">
        <f>'Z9'!X40</f>
        <v>0.89999999999999991</v>
      </c>
      <c r="M28" s="103">
        <f>'Z9'!Y40</f>
        <v>5.55</v>
      </c>
      <c r="N28" s="102">
        <f>'Z9'!Z40</f>
        <v>0</v>
      </c>
      <c r="O28" s="104">
        <f>'Z9'!AA40</f>
        <v>6.4499999999999993</v>
      </c>
      <c r="P28" s="321">
        <f>'Z9'!AB40</f>
        <v>12.049999999999999</v>
      </c>
    </row>
    <row r="29" spans="1:16" ht="15">
      <c r="A29" s="191">
        <v>17</v>
      </c>
      <c r="B29" s="309">
        <f>Seznam!B123</f>
        <v>25</v>
      </c>
      <c r="C29" s="402" t="str">
        <f>Seznam!C123</f>
        <v xml:space="preserve">Šiková Eva </v>
      </c>
      <c r="D29" s="403">
        <f>Seznam!D123</f>
        <v>2004</v>
      </c>
      <c r="E29" s="404" t="str">
        <f>Seznam!E123</f>
        <v>GSK Tábor</v>
      </c>
      <c r="F29" s="309" t="str">
        <f>Seznam!F123</f>
        <v>CZE</v>
      </c>
      <c r="G29" s="102">
        <f>'Z9'!X25</f>
        <v>1.5</v>
      </c>
      <c r="H29" s="103">
        <f>'Z9'!Y25</f>
        <v>3.3000000000000003</v>
      </c>
      <c r="I29" s="102">
        <f>'Z9'!Z25</f>
        <v>0</v>
      </c>
      <c r="J29" s="104">
        <f>'Z9'!AA25</f>
        <v>4.8000000000000007</v>
      </c>
      <c r="K29" s="113" t="str">
        <f>'Z9'!W45</f>
        <v>stuha</v>
      </c>
      <c r="L29" s="102">
        <f>'Z9'!X45</f>
        <v>1.1000000000000001</v>
      </c>
      <c r="M29" s="103">
        <f>'Z9'!Y45</f>
        <v>5.85</v>
      </c>
      <c r="N29" s="102">
        <f>'Z9'!Z45</f>
        <v>0</v>
      </c>
      <c r="O29" s="104">
        <f>'Z9'!AA45</f>
        <v>6.9499999999999993</v>
      </c>
      <c r="P29" s="321">
        <f>'Z9'!AB45</f>
        <v>11.75</v>
      </c>
    </row>
  </sheetData>
  <sortState ref="B13:P29">
    <sortCondition descending="1" ref="P13:P29"/>
  </sortState>
  <mergeCells count="7">
    <mergeCell ref="K11:K12"/>
    <mergeCell ref="A1:K1"/>
    <mergeCell ref="A3:K3"/>
    <mergeCell ref="A5:K5"/>
    <mergeCell ref="A7:K7"/>
    <mergeCell ref="G10:J10"/>
    <mergeCell ref="K10:O10"/>
  </mergeCells>
  <pageMargins left="0.7" right="0.7" top="0.78740157499999996" bottom="0.78740157499999996" header="0.3" footer="0.3"/>
  <pageSetup paperSize="9" scale="70" orientation="landscape" horizontalDpi="4294967293" verticalDpi="4294967293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topLeftCell="A10" workbookViewId="0">
      <selection activeCell="I24" sqref="I24"/>
    </sheetView>
  </sheetViews>
  <sheetFormatPr defaultRowHeight="12.75"/>
  <cols>
    <col min="3" max="3" width="21" customWidth="1"/>
    <col min="5" max="5" width="21.140625" customWidth="1"/>
  </cols>
  <sheetData>
    <row r="1" spans="1:16" ht="24.75">
      <c r="A1" s="505" t="s">
        <v>1042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6" ht="15">
      <c r="A2" s="42"/>
      <c r="B2" s="43"/>
      <c r="D2" s="42"/>
      <c r="E2" s="43"/>
      <c r="F2" s="43"/>
      <c r="G2" s="42"/>
      <c r="H2" s="42"/>
      <c r="I2" s="42"/>
      <c r="J2" s="50"/>
    </row>
    <row r="3" spans="1:16" ht="40.5">
      <c r="A3" s="506" t="s">
        <v>1574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6" ht="14.25">
      <c r="A4" s="45"/>
      <c r="B4" s="46"/>
      <c r="C4" s="46"/>
      <c r="D4" s="46"/>
      <c r="E4" s="46"/>
      <c r="F4" s="46"/>
      <c r="G4" s="46"/>
      <c r="H4" s="46"/>
      <c r="I4" s="46"/>
      <c r="J4" s="107"/>
      <c r="K4" s="47"/>
      <c r="L4" s="47"/>
      <c r="M4" s="47"/>
      <c r="N4" s="47"/>
      <c r="O4" s="47"/>
      <c r="P4" s="47"/>
    </row>
    <row r="5" spans="1:16" ht="19.5">
      <c r="A5" s="507" t="s">
        <v>1575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6" ht="14.25">
      <c r="A6" s="45"/>
      <c r="B6" s="46"/>
      <c r="C6" s="46"/>
      <c r="D6" s="46"/>
      <c r="E6" s="46"/>
      <c r="F6" s="46"/>
      <c r="G6" s="46"/>
      <c r="H6" s="46"/>
      <c r="I6" s="46"/>
      <c r="J6" s="107"/>
      <c r="K6" s="47"/>
      <c r="L6" s="47"/>
      <c r="M6" s="47"/>
      <c r="N6" s="47"/>
      <c r="O6" s="47"/>
      <c r="P6" s="47"/>
    </row>
    <row r="7" spans="1:16" ht="19.5">
      <c r="A7" s="507" t="str">
        <f>Místo</f>
        <v>Milevsko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</row>
    <row r="8" spans="1:16" ht="19.5">
      <c r="A8" s="70"/>
      <c r="B8" s="71"/>
      <c r="C8" s="71"/>
      <c r="D8" s="72"/>
      <c r="E8" s="71"/>
      <c r="F8" s="72"/>
      <c r="G8" s="71"/>
      <c r="H8" s="71"/>
      <c r="I8" s="71"/>
      <c r="J8" s="71"/>
      <c r="K8" s="71"/>
      <c r="L8" s="71"/>
      <c r="M8" s="71"/>
      <c r="N8" s="71"/>
      <c r="O8" s="71"/>
      <c r="P8" s="73"/>
    </row>
    <row r="9" spans="1:16" ht="20.25" thickBot="1">
      <c r="A9" s="49" t="s">
        <v>1591</v>
      </c>
      <c r="B9" s="73"/>
      <c r="C9" s="73"/>
      <c r="D9" s="72"/>
      <c r="E9" s="73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7.25" thickTop="1">
      <c r="A10" s="74"/>
      <c r="B10" s="75"/>
      <c r="C10" s="76"/>
      <c r="D10" s="77"/>
      <c r="E10" s="78"/>
      <c r="F10" s="318"/>
      <c r="G10" s="510" t="str">
        <f>Kat8S1</f>
        <v>sestava s obručí</v>
      </c>
      <c r="H10" s="510"/>
      <c r="I10" s="510"/>
      <c r="J10" s="511"/>
      <c r="K10" s="512" t="str">
        <f>Kat8S2</f>
        <v>sestava s libovolným náčiním</v>
      </c>
      <c r="L10" s="513"/>
      <c r="M10" s="513"/>
      <c r="N10" s="513"/>
      <c r="O10" s="514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319" t="s">
        <v>4</v>
      </c>
      <c r="G11" s="316" t="s">
        <v>1046</v>
      </c>
      <c r="H11" s="85" t="s">
        <v>1047</v>
      </c>
      <c r="I11" s="85" t="s">
        <v>5</v>
      </c>
      <c r="J11" s="86" t="s">
        <v>1048</v>
      </c>
      <c r="K11" s="508" t="s">
        <v>1050</v>
      </c>
      <c r="L11" s="64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thickBot="1">
      <c r="A12" s="87"/>
      <c r="B12" s="88"/>
      <c r="C12" s="89"/>
      <c r="D12" s="90"/>
      <c r="E12" s="91"/>
      <c r="F12" s="320"/>
      <c r="G12" s="317" t="s">
        <v>8</v>
      </c>
      <c r="H12" s="92" t="s">
        <v>11</v>
      </c>
      <c r="I12" s="92"/>
      <c r="J12" s="93"/>
      <c r="K12" s="509"/>
      <c r="L12" s="66" t="s">
        <v>8</v>
      </c>
      <c r="M12" s="92" t="s">
        <v>11</v>
      </c>
      <c r="N12" s="92"/>
      <c r="O12" s="93"/>
      <c r="P12" s="110"/>
    </row>
    <row r="13" spans="1:16" ht="18" thickTop="1" thickBot="1">
      <c r="A13" s="414">
        <v>1</v>
      </c>
      <c r="B13" s="405">
        <f>Seznam!B130</f>
        <v>8</v>
      </c>
      <c r="C13" s="428" t="str">
        <f>Seznam!C130</f>
        <v>Korytová Ludmila</v>
      </c>
      <c r="D13" s="429">
        <f>Seznam!D130</f>
        <v>1993</v>
      </c>
      <c r="E13" s="430" t="str">
        <f>Seznam!E130</f>
        <v>RG Proactive Milevsko</v>
      </c>
      <c r="F13" s="431" t="str">
        <f>Seznam!F130</f>
        <v>CZE</v>
      </c>
      <c r="G13" s="406">
        <f>'Z10'!X15</f>
        <v>5</v>
      </c>
      <c r="H13" s="432">
        <f>'Z10'!Y15</f>
        <v>7.85</v>
      </c>
      <c r="I13" s="406">
        <f>'Z10'!Z15</f>
        <v>0</v>
      </c>
      <c r="J13" s="433">
        <f>'Z10'!AA15</f>
        <v>12.85</v>
      </c>
      <c r="K13" s="434" t="str">
        <f>'Z10'!W22</f>
        <v>kužele</v>
      </c>
      <c r="L13" s="406">
        <f>'Z10'!X28</f>
        <v>3.8</v>
      </c>
      <c r="M13" s="432">
        <f>'Z10'!Y28</f>
        <v>7.8</v>
      </c>
      <c r="N13" s="406">
        <f>'Z10'!Z28</f>
        <v>0.3</v>
      </c>
      <c r="O13" s="433">
        <f>'Z10'!AA28</f>
        <v>11.299999999999999</v>
      </c>
      <c r="P13" s="435">
        <f>'Z10'!AB28</f>
        <v>24.15</v>
      </c>
    </row>
    <row r="14" spans="1:16" ht="17.25" thickTop="1">
      <c r="A14" s="339">
        <v>2</v>
      </c>
      <c r="B14" s="395">
        <f>Seznam!B126</f>
        <v>3</v>
      </c>
      <c r="C14" s="396" t="str">
        <f>Seznam!C126</f>
        <v xml:space="preserve">Janzen Marie </v>
      </c>
      <c r="D14" s="397">
        <f>Seznam!D126</f>
        <v>2000</v>
      </c>
      <c r="E14" s="398" t="str">
        <f>Seznam!E126</f>
        <v>SVNA Hamburg</v>
      </c>
      <c r="F14" s="395" t="str">
        <f>Seznam!F126</f>
        <v>DEU</v>
      </c>
      <c r="G14" s="343">
        <f>'Z10'!X11</f>
        <v>4.1999999999999993</v>
      </c>
      <c r="H14" s="344">
        <f>'Z10'!Y11</f>
        <v>7.05</v>
      </c>
      <c r="I14" s="343">
        <f>'Z10'!Z11</f>
        <v>0</v>
      </c>
      <c r="J14" s="345">
        <f>'Z10'!AA11</f>
        <v>11.25</v>
      </c>
      <c r="K14" s="346" t="str">
        <f>'Z10'!W23</f>
        <v>míč</v>
      </c>
      <c r="L14" s="343">
        <f>'Z10'!X24</f>
        <v>4.5999999999999996</v>
      </c>
      <c r="M14" s="344">
        <f>'Z10'!Y24</f>
        <v>7.1999999999999993</v>
      </c>
      <c r="N14" s="343">
        <f>'Z10'!Z24</f>
        <v>0</v>
      </c>
      <c r="O14" s="345">
        <f>'Z10'!AA24</f>
        <v>11.799999999999999</v>
      </c>
      <c r="P14" s="347">
        <f>'Z10'!AB24</f>
        <v>23.049999999999997</v>
      </c>
    </row>
    <row r="15" spans="1:16" ht="16.5">
      <c r="A15" s="348">
        <v>3</v>
      </c>
      <c r="B15" s="332">
        <f>Seznam!B131</f>
        <v>9</v>
      </c>
      <c r="C15" s="399" t="str">
        <f>Seznam!C131</f>
        <v>Kocová Kateřina</v>
      </c>
      <c r="D15" s="400">
        <f>Seznam!D131</f>
        <v>1993</v>
      </c>
      <c r="E15" s="401" t="str">
        <f>Seznam!E131</f>
        <v>TJ Slavoj Plzeň</v>
      </c>
      <c r="F15" s="332" t="str">
        <f>Seznam!F131</f>
        <v>CZE</v>
      </c>
      <c r="G15" s="352">
        <f>'Z10'!X16</f>
        <v>4.5</v>
      </c>
      <c r="H15" s="336">
        <f>'Z10'!Y16</f>
        <v>6.9</v>
      </c>
      <c r="I15" s="352">
        <f>'Z10'!Z16</f>
        <v>0</v>
      </c>
      <c r="J15" s="353">
        <f>'Z10'!AA16</f>
        <v>11.4</v>
      </c>
      <c r="K15" s="354" t="str">
        <f>'Z10'!W24</f>
        <v>míč</v>
      </c>
      <c r="L15" s="352">
        <f>'Z10'!X29</f>
        <v>4</v>
      </c>
      <c r="M15" s="336">
        <f>'Z10'!Y29</f>
        <v>7.2999999999999989</v>
      </c>
      <c r="N15" s="352">
        <f>'Z10'!Z29</f>
        <v>0</v>
      </c>
      <c r="O15" s="353">
        <f>'Z10'!AA29</f>
        <v>11.299999999999999</v>
      </c>
      <c r="P15" s="355">
        <f>'Z10'!AB29</f>
        <v>22.7</v>
      </c>
    </row>
    <row r="16" spans="1:16" ht="15">
      <c r="A16" s="191">
        <v>4</v>
      </c>
      <c r="B16" s="309">
        <f>Seznam!B124</f>
        <v>1</v>
      </c>
      <c r="C16" s="436" t="str">
        <f>Seznam!C124</f>
        <v>Šanderová Veronika</v>
      </c>
      <c r="D16" s="437">
        <f>Seznam!D124</f>
        <v>1995</v>
      </c>
      <c r="E16" s="438" t="str">
        <f>Seznam!E124</f>
        <v>TJ Slavoj Plzeň</v>
      </c>
      <c r="F16" s="439" t="str">
        <f>Seznam!F124</f>
        <v>CZE</v>
      </c>
      <c r="G16" s="102">
        <f>'Z10'!X9</f>
        <v>3.9000000000000004</v>
      </c>
      <c r="H16" s="103">
        <f>'Z10'!Y9</f>
        <v>6.1499999999999995</v>
      </c>
      <c r="I16" s="102">
        <f>'Z10'!Z9</f>
        <v>0</v>
      </c>
      <c r="J16" s="104">
        <f>'Z10'!AA9</f>
        <v>10.050000000000001</v>
      </c>
      <c r="K16" s="440" t="str">
        <f>'Z10'!W25</f>
        <v>kužele</v>
      </c>
      <c r="L16" s="102">
        <f>'Z10'!X22</f>
        <v>3.8</v>
      </c>
      <c r="M16" s="102">
        <f>'Z10'!Y22</f>
        <v>6.0500000000000007</v>
      </c>
      <c r="N16" s="102">
        <f>'Z10'!Z22</f>
        <v>0</v>
      </c>
      <c r="O16" s="104">
        <f>'Z10'!AA22</f>
        <v>9.8500000000000014</v>
      </c>
      <c r="P16" s="321">
        <f>'Z10'!AB22</f>
        <v>19.900000000000002</v>
      </c>
    </row>
    <row r="17" spans="1:16" ht="15">
      <c r="A17" s="191">
        <v>5</v>
      </c>
      <c r="B17" s="309">
        <f>Seznam!B129</f>
        <v>7</v>
      </c>
      <c r="C17" s="402" t="str">
        <f>Seznam!C129</f>
        <v xml:space="preserve">Urbancová Markéta </v>
      </c>
      <c r="D17" s="403">
        <f>Seznam!D129</f>
        <v>2001</v>
      </c>
      <c r="E17" s="404" t="str">
        <f>Seznam!E129</f>
        <v>SK Trasko Vyškov</v>
      </c>
      <c r="F17" s="309" t="str">
        <f>Seznam!F129</f>
        <v>CZE</v>
      </c>
      <c r="G17" s="102">
        <f>'Z10'!X14</f>
        <v>2.8</v>
      </c>
      <c r="H17" s="103">
        <f>'Z10'!Y14</f>
        <v>5.65</v>
      </c>
      <c r="I17" s="102">
        <f>'Z10'!Z14</f>
        <v>0</v>
      </c>
      <c r="J17" s="104">
        <f>'Z10'!AA14</f>
        <v>8.4499999999999993</v>
      </c>
      <c r="K17" s="113" t="str">
        <f>'Z10'!W26</f>
        <v>míč</v>
      </c>
      <c r="L17" s="102">
        <f>'Z10'!X27</f>
        <v>2.8</v>
      </c>
      <c r="M17" s="103">
        <f>'Z10'!Y27</f>
        <v>6.3000000000000007</v>
      </c>
      <c r="N17" s="102">
        <f>'Z10'!Z27</f>
        <v>0</v>
      </c>
      <c r="O17" s="104">
        <f>'Z10'!AA27</f>
        <v>9.1000000000000014</v>
      </c>
      <c r="P17" s="321">
        <f>'Z10'!AB27</f>
        <v>17.55</v>
      </c>
    </row>
    <row r="18" spans="1:16" ht="15">
      <c r="A18" s="191">
        <v>6</v>
      </c>
      <c r="B18" s="309">
        <f>Seznam!B125</f>
        <v>2</v>
      </c>
      <c r="C18" s="402" t="str">
        <f>Seznam!C125</f>
        <v>Bernatová Kristina</v>
      </c>
      <c r="D18" s="403">
        <f>Seznam!D125</f>
        <v>1998</v>
      </c>
      <c r="E18" s="404" t="str">
        <f>Seznam!E125</f>
        <v>TOPGYM Karlovy Vary</v>
      </c>
      <c r="F18" s="309" t="str">
        <f>Seznam!F125</f>
        <v>CZE</v>
      </c>
      <c r="G18" s="102">
        <f>'Z10'!X10</f>
        <v>2.7</v>
      </c>
      <c r="H18" s="103">
        <f>'Z10'!Y10</f>
        <v>5.4</v>
      </c>
      <c r="I18" s="102">
        <f>'Z10'!Z10</f>
        <v>0</v>
      </c>
      <c r="J18" s="104">
        <f>'Z10'!AA10</f>
        <v>8.1000000000000014</v>
      </c>
      <c r="K18" s="113" t="str">
        <f>'Z10'!W27</f>
        <v>kužele</v>
      </c>
      <c r="L18" s="102">
        <f>'Z10'!X23</f>
        <v>3.1</v>
      </c>
      <c r="M18" s="103">
        <f>'Z10'!Y23</f>
        <v>6.2</v>
      </c>
      <c r="N18" s="102">
        <f>'Z10'!Z23</f>
        <v>0.6</v>
      </c>
      <c r="O18" s="104">
        <f>'Z10'!AA23</f>
        <v>8.7000000000000011</v>
      </c>
      <c r="P18" s="321">
        <f>'Z10'!AB23</f>
        <v>16.800000000000004</v>
      </c>
    </row>
    <row r="19" spans="1:16" ht="15">
      <c r="A19" s="191">
        <v>7</v>
      </c>
      <c r="B19" s="309">
        <f>Seznam!B132</f>
        <v>10</v>
      </c>
      <c r="C19" s="402" t="str">
        <f>Seznam!C132</f>
        <v>Tamchynová Klára</v>
      </c>
      <c r="D19" s="403">
        <f>Seznam!D132</f>
        <v>2001</v>
      </c>
      <c r="E19" s="404" t="str">
        <f>Seznam!E132</f>
        <v>TOPGYM Karlovy Vary</v>
      </c>
      <c r="F19" s="309" t="str">
        <f>Seznam!F132</f>
        <v>CZE</v>
      </c>
      <c r="G19" s="102">
        <f>'Z10'!X17</f>
        <v>3.0999999999999996</v>
      </c>
      <c r="H19" s="103">
        <f>'Z10'!Y17</f>
        <v>5.6</v>
      </c>
      <c r="I19" s="102">
        <f>'Z10'!Z17</f>
        <v>0</v>
      </c>
      <c r="J19" s="104">
        <f>'Z10'!AA17</f>
        <v>8.6999999999999993</v>
      </c>
      <c r="K19" s="113" t="str">
        <f>'Z10'!W28</f>
        <v>kužele</v>
      </c>
      <c r="L19" s="102">
        <f>'Z10'!X30</f>
        <v>2.2000000000000002</v>
      </c>
      <c r="M19" s="103">
        <f>'Z10'!Y30</f>
        <v>5.7499999999999991</v>
      </c>
      <c r="N19" s="102">
        <f>'Z10'!Z30</f>
        <v>0</v>
      </c>
      <c r="O19" s="104">
        <f>'Z10'!AA30</f>
        <v>7.9499999999999993</v>
      </c>
      <c r="P19" s="321">
        <f>'Z10'!AB30</f>
        <v>16.649999999999999</v>
      </c>
    </row>
    <row r="20" spans="1:16" ht="15">
      <c r="A20" s="191">
        <v>8</v>
      </c>
      <c r="B20" s="309">
        <f>Seznam!B128</f>
        <v>5</v>
      </c>
      <c r="C20" s="402" t="str">
        <f>Seznam!C128</f>
        <v>Králová Eliška</v>
      </c>
      <c r="D20" s="403">
        <f>Seznam!D128</f>
        <v>2000</v>
      </c>
      <c r="E20" s="404" t="str">
        <f>Seznam!E128</f>
        <v>Slavia SK Rapid Plzeň</v>
      </c>
      <c r="F20" s="309" t="str">
        <f>Seznam!F128</f>
        <v>CZE</v>
      </c>
      <c r="G20" s="102">
        <f>'Z10'!X13</f>
        <v>2.5</v>
      </c>
      <c r="H20" s="103">
        <f>'Z10'!Y13</f>
        <v>4.9499999999999993</v>
      </c>
      <c r="I20" s="102">
        <f>'Z10'!Z13</f>
        <v>0.6</v>
      </c>
      <c r="J20" s="104">
        <f>'Z10'!AA13</f>
        <v>6.85</v>
      </c>
      <c r="K20" s="113" t="str">
        <f>'Z10'!W29</f>
        <v>kužele</v>
      </c>
      <c r="L20" s="102">
        <f>'Z10'!X26</f>
        <v>2.5999999999999996</v>
      </c>
      <c r="M20" s="103">
        <f>'Z10'!Y26</f>
        <v>6.2500000000000009</v>
      </c>
      <c r="N20" s="102">
        <f>'Z10'!Z26</f>
        <v>0</v>
      </c>
      <c r="O20" s="104">
        <f>'Z10'!AA26</f>
        <v>8.8500000000000014</v>
      </c>
      <c r="P20" s="321">
        <f>'Z10'!AB26</f>
        <v>15.700000000000001</v>
      </c>
    </row>
    <row r="21" spans="1:16" ht="15">
      <c r="A21" s="191">
        <v>9</v>
      </c>
      <c r="B21" s="309">
        <f>Seznam!B127</f>
        <v>4</v>
      </c>
      <c r="C21" s="402" t="str">
        <f>Seznam!C127</f>
        <v>Cajthamlová Michaela</v>
      </c>
      <c r="D21" s="403">
        <f>Seznam!D127</f>
        <v>2001</v>
      </c>
      <c r="E21" s="404" t="str">
        <f>Seznam!E127</f>
        <v>SK GymŠarm Plzeň</v>
      </c>
      <c r="F21" s="309" t="str">
        <f>Seznam!F127</f>
        <v>CZE</v>
      </c>
      <c r="G21" s="102">
        <f>'Z10'!X12</f>
        <v>2.2000000000000002</v>
      </c>
      <c r="H21" s="103">
        <f>'Z10'!Y12</f>
        <v>3.4499999999999997</v>
      </c>
      <c r="I21" s="102">
        <f>'Z10'!Z12</f>
        <v>0.3</v>
      </c>
      <c r="J21" s="104">
        <f>'Z10'!AA12</f>
        <v>5.3500000000000005</v>
      </c>
      <c r="K21" s="113" t="str">
        <f>'Z10'!W30</f>
        <v>míč</v>
      </c>
      <c r="L21" s="102">
        <f>'Z10'!X25</f>
        <v>1.3</v>
      </c>
      <c r="M21" s="103">
        <f>'Z10'!Y25</f>
        <v>5.3</v>
      </c>
      <c r="N21" s="102">
        <f>'Z10'!Z25</f>
        <v>0</v>
      </c>
      <c r="O21" s="104">
        <f>'Z10'!AA25</f>
        <v>6.6</v>
      </c>
      <c r="P21" s="321">
        <f>'Z10'!AB25</f>
        <v>11.95</v>
      </c>
    </row>
  </sheetData>
  <sortState ref="B13:P21">
    <sortCondition descending="1" ref="P13:P21"/>
  </sortState>
  <mergeCells count="7">
    <mergeCell ref="K11:K12"/>
    <mergeCell ref="A1:K1"/>
    <mergeCell ref="A3:K3"/>
    <mergeCell ref="A5:K5"/>
    <mergeCell ref="A7:K7"/>
    <mergeCell ref="G10:J10"/>
    <mergeCell ref="K10:O10"/>
  </mergeCells>
  <pageMargins left="0.7" right="0.7" top="0.78740157499999996" bottom="0.78740157499999996" header="0.3" footer="0.3"/>
  <pageSetup paperSize="9" scale="78" orientation="landscape" horizontalDpi="4294967293" verticalDpi="4294967293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243"/>
  <sheetViews>
    <sheetView workbookViewId="0"/>
  </sheetViews>
  <sheetFormatPr defaultRowHeight="12.75"/>
  <cols>
    <col min="1" max="2" width="17.28515625" style="33" bestFit="1" customWidth="1"/>
    <col min="3" max="16384" width="9.140625" style="31"/>
  </cols>
  <sheetData>
    <row r="1" spans="1:2">
      <c r="A1" s="33" t="s">
        <v>849</v>
      </c>
      <c r="B1" s="33" t="s">
        <v>850</v>
      </c>
    </row>
    <row r="2" spans="1:2">
      <c r="A2" s="33" t="s">
        <v>1399</v>
      </c>
      <c r="B2" s="33" t="s">
        <v>1399</v>
      </c>
    </row>
    <row r="3" spans="1:2">
      <c r="A3" s="25" t="s">
        <v>69</v>
      </c>
      <c r="B3" s="25" t="s">
        <v>71</v>
      </c>
    </row>
    <row r="4" spans="1:2">
      <c r="A4" s="33" t="s">
        <v>163</v>
      </c>
      <c r="B4" s="33" t="s">
        <v>165</v>
      </c>
    </row>
    <row r="5" spans="1:2" ht="15">
      <c r="A5" s="240" t="s">
        <v>1286</v>
      </c>
      <c r="B5" s="240" t="s">
        <v>1303</v>
      </c>
    </row>
    <row r="6" spans="1:2">
      <c r="A6" s="31" t="s">
        <v>851</v>
      </c>
      <c r="B6" s="31" t="s">
        <v>851</v>
      </c>
    </row>
    <row r="7" spans="1:2">
      <c r="A7" s="31" t="s">
        <v>852</v>
      </c>
      <c r="B7" s="31" t="s">
        <v>852</v>
      </c>
    </row>
    <row r="8" spans="1:2">
      <c r="A8" s="34" t="s">
        <v>853</v>
      </c>
      <c r="B8" s="34" t="s">
        <v>853</v>
      </c>
    </row>
    <row r="9" spans="1:2">
      <c r="A9" s="33" t="s">
        <v>105</v>
      </c>
      <c r="B9" s="33" t="s">
        <v>107</v>
      </c>
    </row>
    <row r="10" spans="1:2">
      <c r="A10" s="34" t="s">
        <v>160</v>
      </c>
      <c r="B10" s="34" t="s">
        <v>160</v>
      </c>
    </row>
    <row r="11" spans="1:2">
      <c r="A11" s="33" t="s">
        <v>1413</v>
      </c>
      <c r="B11" s="33" t="s">
        <v>1413</v>
      </c>
    </row>
    <row r="12" spans="1:2">
      <c r="A12" s="32" t="s">
        <v>854</v>
      </c>
      <c r="B12" s="32" t="s">
        <v>855</v>
      </c>
    </row>
    <row r="13" spans="1:2">
      <c r="A13" s="33" t="s">
        <v>1398</v>
      </c>
      <c r="B13" s="33" t="s">
        <v>1398</v>
      </c>
    </row>
    <row r="14" spans="1:2">
      <c r="A14" s="33" t="s">
        <v>1074</v>
      </c>
      <c r="B14" s="33" t="s">
        <v>1074</v>
      </c>
    </row>
    <row r="15" spans="1:2">
      <c r="A15" s="36" t="s">
        <v>856</v>
      </c>
      <c r="B15" s="36" t="s">
        <v>857</v>
      </c>
    </row>
    <row r="16" spans="1:2" ht="15">
      <c r="A16" s="238" t="s">
        <v>1282</v>
      </c>
      <c r="B16" s="238" t="s">
        <v>1302</v>
      </c>
    </row>
    <row r="17" spans="1:2">
      <c r="A17" s="34" t="s">
        <v>858</v>
      </c>
      <c r="B17" s="34" t="s">
        <v>858</v>
      </c>
    </row>
    <row r="18" spans="1:2">
      <c r="A18" s="33" t="s">
        <v>1220</v>
      </c>
      <c r="B18" s="33" t="s">
        <v>1253</v>
      </c>
    </row>
    <row r="19" spans="1:2">
      <c r="A19" s="33" t="s">
        <v>1362</v>
      </c>
      <c r="B19" s="33" t="s">
        <v>1362</v>
      </c>
    </row>
    <row r="20" spans="1:2">
      <c r="A20" s="33" t="s">
        <v>859</v>
      </c>
      <c r="B20" s="33" t="s">
        <v>860</v>
      </c>
    </row>
    <row r="21" spans="1:2">
      <c r="A21" s="33" t="s">
        <v>861</v>
      </c>
      <c r="B21" s="33" t="s">
        <v>862</v>
      </c>
    </row>
    <row r="22" spans="1:2">
      <c r="A22" s="273" t="s">
        <v>1414</v>
      </c>
      <c r="B22" s="273" t="s">
        <v>1437</v>
      </c>
    </row>
    <row r="23" spans="1:2">
      <c r="A23" s="31" t="s">
        <v>863</v>
      </c>
      <c r="B23" s="31" t="s">
        <v>863</v>
      </c>
    </row>
    <row r="24" spans="1:2">
      <c r="A24" s="33" t="s">
        <v>1419</v>
      </c>
      <c r="B24" s="33" t="s">
        <v>1419</v>
      </c>
    </row>
    <row r="25" spans="1:2">
      <c r="A25" s="25" t="s">
        <v>26</v>
      </c>
      <c r="B25" s="25" t="s">
        <v>28</v>
      </c>
    </row>
    <row r="26" spans="1:2" ht="15">
      <c r="A26" s="237" t="s">
        <v>1279</v>
      </c>
      <c r="B26" s="237" t="s">
        <v>1301</v>
      </c>
    </row>
    <row r="27" spans="1:2">
      <c r="A27" s="34" t="s">
        <v>864</v>
      </c>
      <c r="B27" s="34" t="s">
        <v>864</v>
      </c>
    </row>
    <row r="28" spans="1:2">
      <c r="A28" s="33" t="s">
        <v>148</v>
      </c>
      <c r="B28" s="33" t="s">
        <v>150</v>
      </c>
    </row>
    <row r="29" spans="1:2">
      <c r="A29" s="31" t="s">
        <v>865</v>
      </c>
      <c r="B29" s="31" t="s">
        <v>866</v>
      </c>
    </row>
    <row r="30" spans="1:2">
      <c r="A30" s="33" t="s">
        <v>1415</v>
      </c>
      <c r="B30" s="33" t="s">
        <v>1415</v>
      </c>
    </row>
    <row r="31" spans="1:2">
      <c r="A31" s="36" t="s">
        <v>867</v>
      </c>
      <c r="B31" s="36" t="s">
        <v>868</v>
      </c>
    </row>
    <row r="32" spans="1:2">
      <c r="A32" s="33" t="s">
        <v>1401</v>
      </c>
      <c r="B32" s="33" t="s">
        <v>1401</v>
      </c>
    </row>
    <row r="33" spans="1:2">
      <c r="A33" s="33" t="s">
        <v>46</v>
      </c>
      <c r="B33" s="33" t="s">
        <v>48</v>
      </c>
    </row>
    <row r="34" spans="1:2" ht="15">
      <c r="A34" s="236" t="s">
        <v>1275</v>
      </c>
      <c r="B34" s="236" t="s">
        <v>1300</v>
      </c>
    </row>
    <row r="35" spans="1:2">
      <c r="A35" s="36" t="s">
        <v>869</v>
      </c>
      <c r="B35" s="36" t="s">
        <v>870</v>
      </c>
    </row>
    <row r="36" spans="1:2">
      <c r="A36" s="33" t="s">
        <v>871</v>
      </c>
      <c r="B36" s="33" t="s">
        <v>872</v>
      </c>
    </row>
    <row r="37" spans="1:2">
      <c r="A37" s="33" t="s">
        <v>1420</v>
      </c>
      <c r="B37" s="33" t="s">
        <v>1420</v>
      </c>
    </row>
    <row r="38" spans="1:2">
      <c r="A38" s="31" t="s">
        <v>873</v>
      </c>
      <c r="B38" s="31" t="s">
        <v>873</v>
      </c>
    </row>
    <row r="39" spans="1:2">
      <c r="A39" s="31" t="s">
        <v>874</v>
      </c>
      <c r="B39" s="31" t="s">
        <v>875</v>
      </c>
    </row>
    <row r="40" spans="1:2">
      <c r="A40" s="32" t="s">
        <v>97</v>
      </c>
      <c r="B40" s="32" t="s">
        <v>98</v>
      </c>
    </row>
    <row r="41" spans="1:2">
      <c r="A41" s="31" t="s">
        <v>876</v>
      </c>
      <c r="B41" s="31" t="s">
        <v>876</v>
      </c>
    </row>
    <row r="42" spans="1:2">
      <c r="A42" s="33" t="s">
        <v>1385</v>
      </c>
      <c r="B42" s="33" t="s">
        <v>1385</v>
      </c>
    </row>
    <row r="43" spans="1:2">
      <c r="A43" s="31" t="s">
        <v>877</v>
      </c>
      <c r="B43" s="33" t="s">
        <v>878</v>
      </c>
    </row>
    <row r="44" spans="1:2">
      <c r="A44" s="273" t="s">
        <v>1347</v>
      </c>
      <c r="B44" s="273" t="s">
        <v>1428</v>
      </c>
    </row>
    <row r="45" spans="1:2">
      <c r="A45" s="31" t="s">
        <v>879</v>
      </c>
      <c r="B45" s="31" t="s">
        <v>879</v>
      </c>
    </row>
    <row r="46" spans="1:2">
      <c r="A46" s="33" t="s">
        <v>167</v>
      </c>
      <c r="B46" s="33" t="s">
        <v>169</v>
      </c>
    </row>
    <row r="47" spans="1:2">
      <c r="A47" s="31" t="s">
        <v>202</v>
      </c>
      <c r="B47" s="31" t="s">
        <v>202</v>
      </c>
    </row>
    <row r="48" spans="1:2">
      <c r="A48" s="36" t="s">
        <v>880</v>
      </c>
      <c r="B48" s="36" t="s">
        <v>880</v>
      </c>
    </row>
    <row r="49" spans="1:2">
      <c r="A49" s="273" t="s">
        <v>1346</v>
      </c>
      <c r="B49" s="273" t="s">
        <v>1427</v>
      </c>
    </row>
    <row r="50" spans="1:2">
      <c r="A50" s="33" t="s">
        <v>171</v>
      </c>
      <c r="B50" s="33" t="s">
        <v>172</v>
      </c>
    </row>
    <row r="51" spans="1:2">
      <c r="A51" s="36" t="s">
        <v>881</v>
      </c>
      <c r="B51" s="36" t="s">
        <v>882</v>
      </c>
    </row>
    <row r="52" spans="1:2">
      <c r="A52" s="36" t="s">
        <v>883</v>
      </c>
      <c r="B52" s="36" t="s">
        <v>884</v>
      </c>
    </row>
    <row r="53" spans="1:2">
      <c r="A53" s="34" t="s">
        <v>885</v>
      </c>
      <c r="B53" s="34" t="s">
        <v>885</v>
      </c>
    </row>
    <row r="54" spans="1:2">
      <c r="A54" s="31" t="s">
        <v>885</v>
      </c>
      <c r="B54" s="31" t="s">
        <v>886</v>
      </c>
    </row>
    <row r="55" spans="1:2">
      <c r="A55" s="33" t="s">
        <v>1408</v>
      </c>
      <c r="B55" s="33" t="s">
        <v>1408</v>
      </c>
    </row>
    <row r="56" spans="1:2">
      <c r="A56" s="33" t="s">
        <v>1186</v>
      </c>
      <c r="B56" s="33" t="s">
        <v>1186</v>
      </c>
    </row>
    <row r="57" spans="1:2">
      <c r="A57" s="33" t="s">
        <v>1421</v>
      </c>
      <c r="B57" s="33" t="s">
        <v>1421</v>
      </c>
    </row>
    <row r="58" spans="1:2">
      <c r="A58" s="33" t="s">
        <v>67</v>
      </c>
      <c r="B58" s="33" t="s">
        <v>68</v>
      </c>
    </row>
    <row r="59" spans="1:2">
      <c r="A59" s="33" t="s">
        <v>1093</v>
      </c>
      <c r="B59" s="33" t="s">
        <v>1133</v>
      </c>
    </row>
    <row r="60" spans="1:2">
      <c r="A60" s="33" t="s">
        <v>1063</v>
      </c>
      <c r="B60" s="33" t="s">
        <v>1128</v>
      </c>
    </row>
    <row r="61" spans="1:2">
      <c r="A61" s="33" t="s">
        <v>1069</v>
      </c>
      <c r="B61" s="33" t="s">
        <v>1069</v>
      </c>
    </row>
    <row r="62" spans="1:2">
      <c r="A62" s="33" t="s">
        <v>1059</v>
      </c>
      <c r="B62" s="33" t="s">
        <v>1059</v>
      </c>
    </row>
    <row r="63" spans="1:2">
      <c r="A63" s="34" t="s">
        <v>887</v>
      </c>
      <c r="B63" s="34" t="s">
        <v>887</v>
      </c>
    </row>
    <row r="64" spans="1:2">
      <c r="A64" s="273" t="s">
        <v>1400</v>
      </c>
      <c r="B64" s="273" t="s">
        <v>1436</v>
      </c>
    </row>
    <row r="65" spans="1:2">
      <c r="A65" s="31" t="s">
        <v>888</v>
      </c>
      <c r="B65" s="31" t="s">
        <v>889</v>
      </c>
    </row>
    <row r="66" spans="1:2">
      <c r="A66" s="33" t="s">
        <v>1341</v>
      </c>
      <c r="B66" s="33" t="s">
        <v>1341</v>
      </c>
    </row>
    <row r="67" spans="1:2">
      <c r="A67" s="33" t="s">
        <v>183</v>
      </c>
      <c r="B67" s="33" t="s">
        <v>185</v>
      </c>
    </row>
    <row r="68" spans="1:2">
      <c r="A68" s="31" t="s">
        <v>890</v>
      </c>
      <c r="B68" s="31" t="s">
        <v>890</v>
      </c>
    </row>
    <row r="69" spans="1:2">
      <c r="A69" s="34" t="s">
        <v>891</v>
      </c>
      <c r="B69" s="34" t="s">
        <v>891</v>
      </c>
    </row>
    <row r="70" spans="1:2">
      <c r="A70" s="32" t="s">
        <v>892</v>
      </c>
      <c r="B70" s="32" t="s">
        <v>893</v>
      </c>
    </row>
    <row r="71" spans="1:2">
      <c r="A71" s="33" t="s">
        <v>50</v>
      </c>
      <c r="B71" s="33" t="s">
        <v>52</v>
      </c>
    </row>
    <row r="72" spans="1:2">
      <c r="A72" s="33" t="s">
        <v>1057</v>
      </c>
      <c r="B72" s="33" t="s">
        <v>1126</v>
      </c>
    </row>
    <row r="73" spans="1:2">
      <c r="A73" s="33" t="s">
        <v>175</v>
      </c>
      <c r="B73" s="33" t="s">
        <v>176</v>
      </c>
    </row>
    <row r="74" spans="1:2">
      <c r="A74" s="34" t="s">
        <v>894</v>
      </c>
      <c r="B74" s="34" t="s">
        <v>894</v>
      </c>
    </row>
    <row r="75" spans="1:2">
      <c r="A75" s="31" t="s">
        <v>895</v>
      </c>
      <c r="B75" s="31" t="s">
        <v>896</v>
      </c>
    </row>
    <row r="76" spans="1:2">
      <c r="A76" s="34" t="s">
        <v>897</v>
      </c>
      <c r="B76" s="34" t="s">
        <v>897</v>
      </c>
    </row>
    <row r="77" spans="1:2">
      <c r="A77" s="273" t="s">
        <v>1348</v>
      </c>
      <c r="B77" s="273" t="s">
        <v>1429</v>
      </c>
    </row>
    <row r="78" spans="1:2">
      <c r="A78" s="31" t="s">
        <v>898</v>
      </c>
      <c r="B78" s="31" t="s">
        <v>898</v>
      </c>
    </row>
    <row r="79" spans="1:2">
      <c r="A79" s="33" t="s">
        <v>899</v>
      </c>
      <c r="B79" s="33" t="s">
        <v>900</v>
      </c>
    </row>
    <row r="80" spans="1:2">
      <c r="A80" s="31" t="s">
        <v>901</v>
      </c>
      <c r="B80" s="31" t="s">
        <v>902</v>
      </c>
    </row>
    <row r="81" spans="1:2">
      <c r="A81" s="32" t="s">
        <v>903</v>
      </c>
      <c r="B81" s="32" t="s">
        <v>904</v>
      </c>
    </row>
    <row r="82" spans="1:2">
      <c r="A82" s="32" t="s">
        <v>905</v>
      </c>
      <c r="B82" s="32" t="s">
        <v>906</v>
      </c>
    </row>
    <row r="83" spans="1:2" ht="15">
      <c r="A83" s="240" t="s">
        <v>1289</v>
      </c>
      <c r="B83" s="240" t="s">
        <v>1289</v>
      </c>
    </row>
    <row r="84" spans="1:2">
      <c r="A84" s="33" t="s">
        <v>152</v>
      </c>
      <c r="B84" s="33" t="s">
        <v>154</v>
      </c>
    </row>
    <row r="85" spans="1:2">
      <c r="A85" s="34" t="s">
        <v>907</v>
      </c>
      <c r="B85" s="34" t="s">
        <v>907</v>
      </c>
    </row>
    <row r="86" spans="1:2">
      <c r="A86" s="32" t="s">
        <v>908</v>
      </c>
      <c r="B86" s="32" t="s">
        <v>909</v>
      </c>
    </row>
    <row r="87" spans="1:2">
      <c r="A87" s="33" t="s">
        <v>1423</v>
      </c>
      <c r="B87" s="33" t="s">
        <v>1423</v>
      </c>
    </row>
    <row r="88" spans="1:2">
      <c r="A88" s="34" t="s">
        <v>910</v>
      </c>
      <c r="B88" s="34" t="s">
        <v>910</v>
      </c>
    </row>
    <row r="89" spans="1:2">
      <c r="A89" s="33" t="s">
        <v>1098</v>
      </c>
      <c r="B89" s="33" t="s">
        <v>1098</v>
      </c>
    </row>
    <row r="90" spans="1:2">
      <c r="A90" s="33" t="s">
        <v>911</v>
      </c>
      <c r="B90" s="33" t="s">
        <v>912</v>
      </c>
    </row>
    <row r="91" spans="1:2">
      <c r="A91" s="273" t="s">
        <v>1389</v>
      </c>
      <c r="B91" s="273" t="s">
        <v>1435</v>
      </c>
    </row>
    <row r="92" spans="1:2">
      <c r="A92" s="33" t="s">
        <v>913</v>
      </c>
      <c r="B92" s="33" t="s">
        <v>914</v>
      </c>
    </row>
    <row r="93" spans="1:2">
      <c r="A93" s="33" t="s">
        <v>915</v>
      </c>
      <c r="B93" s="33" t="s">
        <v>916</v>
      </c>
    </row>
    <row r="94" spans="1:2">
      <c r="A94" s="34" t="s">
        <v>917</v>
      </c>
      <c r="B94" s="34" t="s">
        <v>917</v>
      </c>
    </row>
    <row r="95" spans="1:2">
      <c r="A95" s="34" t="s">
        <v>87</v>
      </c>
      <c r="B95" s="34" t="s">
        <v>89</v>
      </c>
    </row>
    <row r="96" spans="1:2">
      <c r="A96" s="273" t="s">
        <v>1418</v>
      </c>
      <c r="B96" s="273" t="s">
        <v>1438</v>
      </c>
    </row>
    <row r="97" spans="1:2">
      <c r="A97" s="33" t="s">
        <v>1203</v>
      </c>
      <c r="B97" s="33" t="s">
        <v>1252</v>
      </c>
    </row>
    <row r="98" spans="1:2">
      <c r="A98" s="34" t="s">
        <v>918</v>
      </c>
      <c r="B98" s="34" t="s">
        <v>918</v>
      </c>
    </row>
    <row r="99" spans="1:2">
      <c r="A99" s="34" t="s">
        <v>919</v>
      </c>
      <c r="B99" s="34" t="s">
        <v>919</v>
      </c>
    </row>
    <row r="100" spans="1:2">
      <c r="A100" s="34" t="s">
        <v>920</v>
      </c>
      <c r="B100" s="34" t="s">
        <v>920</v>
      </c>
    </row>
    <row r="101" spans="1:2">
      <c r="A101" s="273" t="s">
        <v>1422</v>
      </c>
      <c r="B101" s="273" t="s">
        <v>1439</v>
      </c>
    </row>
    <row r="102" spans="1:2">
      <c r="A102" s="36" t="s">
        <v>921</v>
      </c>
      <c r="B102" s="36" t="s">
        <v>922</v>
      </c>
    </row>
    <row r="103" spans="1:2">
      <c r="A103" s="33" t="s">
        <v>1077</v>
      </c>
      <c r="B103" s="33" t="s">
        <v>1131</v>
      </c>
    </row>
    <row r="104" spans="1:2">
      <c r="A104" s="31" t="s">
        <v>923</v>
      </c>
      <c r="B104" s="31" t="s">
        <v>923</v>
      </c>
    </row>
    <row r="105" spans="1:2">
      <c r="A105" s="34" t="s">
        <v>924</v>
      </c>
      <c r="B105" s="34" t="s">
        <v>924</v>
      </c>
    </row>
    <row r="106" spans="1:2">
      <c r="A106" s="31" t="s">
        <v>206</v>
      </c>
      <c r="B106" s="31" t="s">
        <v>925</v>
      </c>
    </row>
    <row r="107" spans="1:2">
      <c r="A107" s="34" t="s">
        <v>926</v>
      </c>
      <c r="B107" s="34" t="s">
        <v>926</v>
      </c>
    </row>
    <row r="108" spans="1:2">
      <c r="A108" s="34" t="s">
        <v>927</v>
      </c>
      <c r="B108" s="34" t="s">
        <v>927</v>
      </c>
    </row>
    <row r="109" spans="1:2">
      <c r="A109" s="33" t="s">
        <v>109</v>
      </c>
      <c r="B109" s="33" t="s">
        <v>111</v>
      </c>
    </row>
    <row r="110" spans="1:2">
      <c r="A110" s="33" t="s">
        <v>1371</v>
      </c>
      <c r="B110" s="33" t="s">
        <v>1371</v>
      </c>
    </row>
    <row r="111" spans="1:2">
      <c r="A111" s="31" t="s">
        <v>928</v>
      </c>
      <c r="B111" s="33" t="s">
        <v>929</v>
      </c>
    </row>
    <row r="112" spans="1:2">
      <c r="A112" s="33" t="s">
        <v>101</v>
      </c>
      <c r="B112" s="33" t="s">
        <v>103</v>
      </c>
    </row>
    <row r="113" spans="1:2">
      <c r="A113" s="33" t="s">
        <v>1191</v>
      </c>
      <c r="B113" s="33" t="s">
        <v>1248</v>
      </c>
    </row>
    <row r="114" spans="1:2">
      <c r="A114" s="33" t="s">
        <v>93</v>
      </c>
      <c r="B114" s="33" t="s">
        <v>95</v>
      </c>
    </row>
    <row r="115" spans="1:2">
      <c r="A115" s="31" t="s">
        <v>930</v>
      </c>
      <c r="B115" s="31" t="s">
        <v>930</v>
      </c>
    </row>
    <row r="116" spans="1:2">
      <c r="A116" s="31" t="s">
        <v>931</v>
      </c>
      <c r="B116" s="33" t="s">
        <v>932</v>
      </c>
    </row>
    <row r="117" spans="1:2">
      <c r="A117" s="33" t="s">
        <v>73</v>
      </c>
      <c r="B117" s="33" t="s">
        <v>75</v>
      </c>
    </row>
    <row r="118" spans="1:2">
      <c r="A118" s="273" t="s">
        <v>1356</v>
      </c>
      <c r="B118" s="273" t="s">
        <v>1433</v>
      </c>
    </row>
    <row r="119" spans="1:2">
      <c r="A119" s="33" t="s">
        <v>933</v>
      </c>
      <c r="B119" s="33" t="s">
        <v>934</v>
      </c>
    </row>
    <row r="120" spans="1:2">
      <c r="A120" s="31" t="s">
        <v>935</v>
      </c>
      <c r="B120" s="33" t="s">
        <v>936</v>
      </c>
    </row>
    <row r="121" spans="1:2">
      <c r="A121" s="33" t="s">
        <v>1125</v>
      </c>
      <c r="B121" s="33" t="s">
        <v>1129</v>
      </c>
    </row>
    <row r="122" spans="1:2">
      <c r="A122" s="34" t="s">
        <v>937</v>
      </c>
      <c r="B122" s="34" t="s">
        <v>937</v>
      </c>
    </row>
    <row r="123" spans="1:2">
      <c r="A123" s="34" t="s">
        <v>938</v>
      </c>
      <c r="B123" s="34" t="s">
        <v>938</v>
      </c>
    </row>
    <row r="124" spans="1:2">
      <c r="A124" s="33" t="s">
        <v>939</v>
      </c>
      <c r="B124" s="33" t="s">
        <v>940</v>
      </c>
    </row>
    <row r="125" spans="1:2">
      <c r="A125" s="33" t="s">
        <v>1193</v>
      </c>
      <c r="B125" s="33" t="s">
        <v>1250</v>
      </c>
    </row>
    <row r="126" spans="1:2">
      <c r="A126" s="273" t="s">
        <v>1350</v>
      </c>
      <c r="B126" s="273" t="s">
        <v>1430</v>
      </c>
    </row>
    <row r="127" spans="1:2">
      <c r="A127" s="32" t="s">
        <v>116</v>
      </c>
      <c r="B127" s="32" t="s">
        <v>118</v>
      </c>
    </row>
    <row r="128" spans="1:2">
      <c r="A128" s="36" t="s">
        <v>22</v>
      </c>
      <c r="B128" s="36" t="s">
        <v>24</v>
      </c>
    </row>
    <row r="129" spans="1:2">
      <c r="A129" s="33" t="s">
        <v>1103</v>
      </c>
      <c r="B129" s="33" t="s">
        <v>1136</v>
      </c>
    </row>
    <row r="130" spans="1:2">
      <c r="A130" s="31" t="s">
        <v>941</v>
      </c>
      <c r="B130" s="33" t="s">
        <v>942</v>
      </c>
    </row>
    <row r="131" spans="1:2">
      <c r="A131" s="33" t="s">
        <v>943</v>
      </c>
      <c r="B131" s="33" t="s">
        <v>942</v>
      </c>
    </row>
    <row r="132" spans="1:2">
      <c r="A132" s="34" t="s">
        <v>944</v>
      </c>
      <c r="B132" s="34" t="s">
        <v>944</v>
      </c>
    </row>
    <row r="133" spans="1:2">
      <c r="A133" s="33" t="s">
        <v>212</v>
      </c>
      <c r="B133" s="33" t="s">
        <v>945</v>
      </c>
    </row>
    <row r="134" spans="1:2">
      <c r="A134" s="31" t="s">
        <v>946</v>
      </c>
      <c r="B134" s="31" t="s">
        <v>947</v>
      </c>
    </row>
    <row r="135" spans="1:2">
      <c r="A135" s="33" t="s">
        <v>1417</v>
      </c>
      <c r="B135" s="33" t="s">
        <v>1417</v>
      </c>
    </row>
    <row r="136" spans="1:2">
      <c r="A136" s="33" t="s">
        <v>1216</v>
      </c>
      <c r="B136" s="33" t="s">
        <v>1255</v>
      </c>
    </row>
    <row r="137" spans="1:2">
      <c r="A137" s="32" t="s">
        <v>948</v>
      </c>
      <c r="B137" s="32" t="s">
        <v>948</v>
      </c>
    </row>
    <row r="138" spans="1:2">
      <c r="A138" s="34" t="s">
        <v>949</v>
      </c>
      <c r="B138" s="34" t="s">
        <v>949</v>
      </c>
    </row>
    <row r="139" spans="1:2">
      <c r="A139" s="34" t="s">
        <v>950</v>
      </c>
      <c r="B139" s="34" t="s">
        <v>950</v>
      </c>
    </row>
    <row r="140" spans="1:2">
      <c r="A140" s="36" t="s">
        <v>951</v>
      </c>
      <c r="B140" s="36" t="s">
        <v>952</v>
      </c>
    </row>
    <row r="141" spans="1:2">
      <c r="A141" s="31" t="s">
        <v>953</v>
      </c>
      <c r="B141" s="31" t="s">
        <v>954</v>
      </c>
    </row>
    <row r="142" spans="1:2">
      <c r="A142" s="36" t="s">
        <v>955</v>
      </c>
      <c r="B142" s="36" t="s">
        <v>956</v>
      </c>
    </row>
    <row r="143" spans="1:2">
      <c r="A143" s="34" t="s">
        <v>957</v>
      </c>
      <c r="B143" s="34" t="s">
        <v>958</v>
      </c>
    </row>
    <row r="144" spans="1:2">
      <c r="A144" s="33" t="s">
        <v>959</v>
      </c>
      <c r="B144" s="33" t="s">
        <v>954</v>
      </c>
    </row>
    <row r="145" spans="1:2">
      <c r="A145" s="34" t="s">
        <v>960</v>
      </c>
      <c r="B145" s="34" t="s">
        <v>960</v>
      </c>
    </row>
    <row r="146" spans="1:2">
      <c r="A146" s="34" t="s">
        <v>961</v>
      </c>
      <c r="B146" s="34" t="s">
        <v>961</v>
      </c>
    </row>
    <row r="147" spans="1:2">
      <c r="A147" s="34" t="s">
        <v>962</v>
      </c>
      <c r="B147" s="34" t="s">
        <v>962</v>
      </c>
    </row>
    <row r="148" spans="1:2">
      <c r="A148" s="31" t="s">
        <v>963</v>
      </c>
      <c r="B148" s="31" t="s">
        <v>963</v>
      </c>
    </row>
    <row r="149" spans="1:2">
      <c r="A149" s="33" t="s">
        <v>138</v>
      </c>
      <c r="B149" s="33" t="s">
        <v>140</v>
      </c>
    </row>
    <row r="150" spans="1:2">
      <c r="A150" s="34" t="s">
        <v>964</v>
      </c>
      <c r="B150" s="34" t="s">
        <v>964</v>
      </c>
    </row>
    <row r="151" spans="1:2">
      <c r="A151" s="33" t="s">
        <v>126</v>
      </c>
      <c r="B151" s="33" t="s">
        <v>128</v>
      </c>
    </row>
    <row r="152" spans="1:2">
      <c r="A152" s="34" t="s">
        <v>965</v>
      </c>
      <c r="B152" s="34" t="s">
        <v>965</v>
      </c>
    </row>
    <row r="153" spans="1:2">
      <c r="A153" s="33" t="s">
        <v>1188</v>
      </c>
      <c r="B153" s="33" t="s">
        <v>1247</v>
      </c>
    </row>
    <row r="154" spans="1:2">
      <c r="A154" s="33" t="s">
        <v>1196</v>
      </c>
      <c r="B154" s="33" t="s">
        <v>1251</v>
      </c>
    </row>
    <row r="155" spans="1:2">
      <c r="A155" s="33" t="s">
        <v>120</v>
      </c>
      <c r="B155" s="33" t="s">
        <v>122</v>
      </c>
    </row>
    <row r="156" spans="1:2">
      <c r="A156" s="36" t="s">
        <v>966</v>
      </c>
      <c r="B156" s="36" t="s">
        <v>967</v>
      </c>
    </row>
    <row r="157" spans="1:2">
      <c r="A157" s="34" t="s">
        <v>968</v>
      </c>
      <c r="B157" s="34" t="s">
        <v>968</v>
      </c>
    </row>
    <row r="158" spans="1:2">
      <c r="A158" s="33" t="s">
        <v>1108</v>
      </c>
      <c r="B158" s="33" t="s">
        <v>1138</v>
      </c>
    </row>
    <row r="159" spans="1:2">
      <c r="A159" s="33" t="s">
        <v>969</v>
      </c>
      <c r="B159" s="33" t="s">
        <v>970</v>
      </c>
    </row>
    <row r="160" spans="1:2">
      <c r="A160" s="31" t="s">
        <v>58</v>
      </c>
      <c r="B160" s="31" t="s">
        <v>60</v>
      </c>
    </row>
    <row r="161" spans="1:2">
      <c r="A161" s="31" t="s">
        <v>971</v>
      </c>
      <c r="B161" s="31" t="s">
        <v>971</v>
      </c>
    </row>
    <row r="162" spans="1:2">
      <c r="A162" s="33" t="s">
        <v>1209</v>
      </c>
      <c r="B162" s="33" t="s">
        <v>1209</v>
      </c>
    </row>
    <row r="163" spans="1:2">
      <c r="A163" s="34" t="s">
        <v>38</v>
      </c>
      <c r="B163" s="34" t="s">
        <v>40</v>
      </c>
    </row>
    <row r="164" spans="1:2">
      <c r="A164" s="31" t="s">
        <v>972</v>
      </c>
      <c r="B164" s="31" t="s">
        <v>972</v>
      </c>
    </row>
    <row r="165" spans="1:2">
      <c r="A165" s="36" t="s">
        <v>973</v>
      </c>
      <c r="B165" s="36" t="s">
        <v>974</v>
      </c>
    </row>
    <row r="166" spans="1:2">
      <c r="A166" s="31" t="s">
        <v>975</v>
      </c>
      <c r="B166" s="31" t="s">
        <v>975</v>
      </c>
    </row>
    <row r="167" spans="1:2">
      <c r="A167" s="36" t="s">
        <v>976</v>
      </c>
      <c r="B167" s="36" t="s">
        <v>976</v>
      </c>
    </row>
    <row r="168" spans="1:2">
      <c r="A168" s="36" t="s">
        <v>977</v>
      </c>
      <c r="B168" s="36" t="s">
        <v>977</v>
      </c>
    </row>
    <row r="169" spans="1:2">
      <c r="A169" s="31" t="s">
        <v>977</v>
      </c>
      <c r="B169" s="31" t="s">
        <v>977</v>
      </c>
    </row>
    <row r="170" spans="1:2">
      <c r="A170" s="36" t="s">
        <v>978</v>
      </c>
      <c r="B170" s="36" t="s">
        <v>978</v>
      </c>
    </row>
    <row r="171" spans="1:2">
      <c r="A171" s="31" t="s">
        <v>978</v>
      </c>
      <c r="B171" s="31" t="s">
        <v>978</v>
      </c>
    </row>
    <row r="172" spans="1:2">
      <c r="A172" s="33" t="s">
        <v>979</v>
      </c>
      <c r="B172" s="33" t="s">
        <v>980</v>
      </c>
    </row>
    <row r="173" spans="1:2">
      <c r="A173" s="31" t="s">
        <v>981</v>
      </c>
      <c r="B173" s="31" t="s">
        <v>981</v>
      </c>
    </row>
    <row r="174" spans="1:2">
      <c r="A174" s="31" t="s">
        <v>79</v>
      </c>
      <c r="B174" s="33" t="s">
        <v>81</v>
      </c>
    </row>
    <row r="175" spans="1:2">
      <c r="A175" s="31" t="s">
        <v>982</v>
      </c>
      <c r="B175" s="31" t="s">
        <v>982</v>
      </c>
    </row>
    <row r="176" spans="1:2">
      <c r="A176" s="34" t="s">
        <v>983</v>
      </c>
      <c r="B176" s="34" t="s">
        <v>983</v>
      </c>
    </row>
    <row r="177" spans="1:2">
      <c r="A177" s="34" t="s">
        <v>984</v>
      </c>
      <c r="B177" s="34" t="s">
        <v>985</v>
      </c>
    </row>
    <row r="178" spans="1:2">
      <c r="A178" s="34" t="s">
        <v>986</v>
      </c>
      <c r="B178" s="34" t="s">
        <v>986</v>
      </c>
    </row>
    <row r="179" spans="1:2">
      <c r="A179" s="34" t="s">
        <v>987</v>
      </c>
      <c r="B179" s="34" t="s">
        <v>987</v>
      </c>
    </row>
    <row r="180" spans="1:2">
      <c r="A180" s="31" t="s">
        <v>987</v>
      </c>
      <c r="B180" s="31" t="s">
        <v>987</v>
      </c>
    </row>
    <row r="181" spans="1:2">
      <c r="A181" s="36" t="s">
        <v>83</v>
      </c>
      <c r="B181" s="36" t="s">
        <v>85</v>
      </c>
    </row>
    <row r="182" spans="1:2">
      <c r="A182" s="34" t="s">
        <v>988</v>
      </c>
      <c r="B182" s="34" t="s">
        <v>989</v>
      </c>
    </row>
    <row r="183" spans="1:2">
      <c r="A183" s="33" t="s">
        <v>990</v>
      </c>
      <c r="B183" s="33" t="s">
        <v>991</v>
      </c>
    </row>
    <row r="184" spans="1:2">
      <c r="A184" s="33" t="s">
        <v>1083</v>
      </c>
      <c r="B184" s="33" t="s">
        <v>1083</v>
      </c>
    </row>
    <row r="185" spans="1:2">
      <c r="A185" s="33" t="s">
        <v>1215</v>
      </c>
      <c r="B185" s="33" t="s">
        <v>1254</v>
      </c>
    </row>
    <row r="186" spans="1:2">
      <c r="A186" s="31" t="s">
        <v>992</v>
      </c>
      <c r="B186" s="31" t="s">
        <v>992</v>
      </c>
    </row>
    <row r="187" spans="1:2">
      <c r="A187" s="32" t="s">
        <v>993</v>
      </c>
      <c r="B187" s="32" t="s">
        <v>994</v>
      </c>
    </row>
    <row r="188" spans="1:2">
      <c r="A188" s="33" t="s">
        <v>995</v>
      </c>
      <c r="B188" s="33" t="s">
        <v>996</v>
      </c>
    </row>
    <row r="189" spans="1:2">
      <c r="A189" s="33" t="s">
        <v>1368</v>
      </c>
      <c r="B189" s="33" t="s">
        <v>1368</v>
      </c>
    </row>
    <row r="190" spans="1:2">
      <c r="A190" s="33" t="s">
        <v>1081</v>
      </c>
      <c r="B190" s="33" t="s">
        <v>1132</v>
      </c>
    </row>
    <row r="191" spans="1:2">
      <c r="A191" s="25" t="s">
        <v>30</v>
      </c>
      <c r="B191" s="25" t="s">
        <v>32</v>
      </c>
    </row>
    <row r="192" spans="1:2">
      <c r="A192" s="33" t="s">
        <v>997</v>
      </c>
      <c r="B192" s="33" t="s">
        <v>998</v>
      </c>
    </row>
    <row r="193" spans="1:2">
      <c r="A193" s="31" t="s">
        <v>997</v>
      </c>
      <c r="B193" s="31" t="s">
        <v>997</v>
      </c>
    </row>
    <row r="194" spans="1:2">
      <c r="A194" s="34" t="s">
        <v>999</v>
      </c>
      <c r="B194" s="34" t="s">
        <v>999</v>
      </c>
    </row>
    <row r="195" spans="1:2">
      <c r="A195" s="25" t="s">
        <v>1000</v>
      </c>
      <c r="B195" s="25" t="s">
        <v>1001</v>
      </c>
    </row>
    <row r="196" spans="1:2">
      <c r="A196" s="25" t="s">
        <v>113</v>
      </c>
      <c r="B196" s="25" t="s">
        <v>113</v>
      </c>
    </row>
    <row r="197" spans="1:2">
      <c r="A197" s="33" t="s">
        <v>1110</v>
      </c>
      <c r="B197" s="33" t="s">
        <v>1139</v>
      </c>
    </row>
    <row r="198" spans="1:2">
      <c r="A198" s="32" t="s">
        <v>1002</v>
      </c>
      <c r="B198" s="32" t="s">
        <v>1003</v>
      </c>
    </row>
    <row r="199" spans="1:2">
      <c r="A199" s="33" t="s">
        <v>1004</v>
      </c>
      <c r="B199" s="33" t="s">
        <v>1005</v>
      </c>
    </row>
    <row r="200" spans="1:2">
      <c r="A200" s="33" t="s">
        <v>1345</v>
      </c>
      <c r="B200" s="33" t="s">
        <v>1426</v>
      </c>
    </row>
    <row r="201" spans="1:2">
      <c r="A201" s="31" t="s">
        <v>1006</v>
      </c>
      <c r="B201" s="31" t="s">
        <v>1006</v>
      </c>
    </row>
    <row r="202" spans="1:2">
      <c r="A202" s="33" t="s">
        <v>1007</v>
      </c>
      <c r="B202" s="33" t="s">
        <v>1008</v>
      </c>
    </row>
    <row r="203" spans="1:2">
      <c r="A203" s="33" t="s">
        <v>1403</v>
      </c>
      <c r="B203" s="33" t="s">
        <v>1403</v>
      </c>
    </row>
    <row r="204" spans="1:2">
      <c r="A204" s="273" t="s">
        <v>1372</v>
      </c>
      <c r="B204" s="273" t="s">
        <v>1434</v>
      </c>
    </row>
    <row r="205" spans="1:2">
      <c r="A205" s="273" t="s">
        <v>1352</v>
      </c>
      <c r="B205" s="273" t="s">
        <v>1431</v>
      </c>
    </row>
    <row r="206" spans="1:2">
      <c r="A206" s="32" t="s">
        <v>1009</v>
      </c>
      <c r="B206" s="32" t="s">
        <v>1009</v>
      </c>
    </row>
    <row r="207" spans="1:2">
      <c r="A207" s="33" t="s">
        <v>1219</v>
      </c>
      <c r="B207" s="33" t="s">
        <v>1249</v>
      </c>
    </row>
    <row r="208" spans="1:2">
      <c r="A208" s="33" t="s">
        <v>1010</v>
      </c>
      <c r="B208" s="33" t="s">
        <v>1011</v>
      </c>
    </row>
    <row r="209" spans="1:2">
      <c r="A209" s="31" t="s">
        <v>1010</v>
      </c>
      <c r="B209" s="31" t="s">
        <v>1011</v>
      </c>
    </row>
    <row r="210" spans="1:2">
      <c r="A210" s="34" t="s">
        <v>1012</v>
      </c>
      <c r="B210" s="34" t="s">
        <v>1012</v>
      </c>
    </row>
    <row r="211" spans="1:2">
      <c r="A211" s="31" t="s">
        <v>1013</v>
      </c>
      <c r="B211" s="31" t="s">
        <v>1014</v>
      </c>
    </row>
    <row r="212" spans="1:2">
      <c r="A212" s="31" t="s">
        <v>1013</v>
      </c>
      <c r="B212" s="31" t="s">
        <v>1013</v>
      </c>
    </row>
    <row r="213" spans="1:2">
      <c r="A213" s="33" t="s">
        <v>1061</v>
      </c>
      <c r="B213" s="33" t="s">
        <v>1127</v>
      </c>
    </row>
    <row r="214" spans="1:2">
      <c r="A214" s="31" t="s">
        <v>1015</v>
      </c>
      <c r="B214" s="31" t="s">
        <v>1015</v>
      </c>
    </row>
    <row r="215" spans="1:2">
      <c r="A215" s="33" t="s">
        <v>34</v>
      </c>
      <c r="B215" s="33" t="s">
        <v>36</v>
      </c>
    </row>
    <row r="216" spans="1:2">
      <c r="A216" s="36" t="s">
        <v>1016</v>
      </c>
      <c r="B216" s="36" t="s">
        <v>1017</v>
      </c>
    </row>
    <row r="217" spans="1:2">
      <c r="A217" s="25" t="s">
        <v>1018</v>
      </c>
      <c r="B217" s="25" t="s">
        <v>1019</v>
      </c>
    </row>
    <row r="218" spans="1:2">
      <c r="A218" s="25" t="s">
        <v>142</v>
      </c>
      <c r="B218" s="25" t="s">
        <v>144</v>
      </c>
    </row>
    <row r="219" spans="1:2">
      <c r="A219" s="33" t="s">
        <v>1095</v>
      </c>
      <c r="B219" s="33" t="s">
        <v>1134</v>
      </c>
    </row>
    <row r="220" spans="1:2" ht="15">
      <c r="A220" s="238" t="s">
        <v>1281</v>
      </c>
      <c r="B220" s="238" t="s">
        <v>1021</v>
      </c>
    </row>
    <row r="221" spans="1:2">
      <c r="A221" s="273" t="s">
        <v>1354</v>
      </c>
      <c r="B221" s="273" t="s">
        <v>1432</v>
      </c>
    </row>
    <row r="222" spans="1:2">
      <c r="A222" s="32" t="s">
        <v>1020</v>
      </c>
      <c r="B222" s="32" t="s">
        <v>1021</v>
      </c>
    </row>
    <row r="223" spans="1:2">
      <c r="A223" s="33" t="s">
        <v>1117</v>
      </c>
      <c r="B223" s="33" t="s">
        <v>1140</v>
      </c>
    </row>
    <row r="224" spans="1:2">
      <c r="A224" s="33" t="s">
        <v>1405</v>
      </c>
      <c r="B224" s="33" t="s">
        <v>1405</v>
      </c>
    </row>
    <row r="225" spans="1:2">
      <c r="A225" s="33" t="s">
        <v>1387</v>
      </c>
      <c r="B225" s="33" t="s">
        <v>1387</v>
      </c>
    </row>
    <row r="226" spans="1:2">
      <c r="A226" s="32" t="s">
        <v>1022</v>
      </c>
      <c r="B226" s="32" t="s">
        <v>1023</v>
      </c>
    </row>
    <row r="227" spans="1:2">
      <c r="A227" s="33" t="s">
        <v>1024</v>
      </c>
      <c r="B227" s="33" t="s">
        <v>1025</v>
      </c>
    </row>
    <row r="228" spans="1:2">
      <c r="A228" s="33" t="s">
        <v>42</v>
      </c>
      <c r="B228" s="33" t="s">
        <v>44</v>
      </c>
    </row>
    <row r="229" spans="1:2">
      <c r="A229" s="34" t="s">
        <v>1026</v>
      </c>
      <c r="B229" s="34" t="s">
        <v>1026</v>
      </c>
    </row>
    <row r="230" spans="1:2">
      <c r="A230" s="33" t="s">
        <v>134</v>
      </c>
      <c r="B230" s="33" t="s">
        <v>136</v>
      </c>
    </row>
    <row r="231" spans="1:2">
      <c r="A231" s="33" t="s">
        <v>1090</v>
      </c>
      <c r="B231" s="33" t="s">
        <v>1090</v>
      </c>
    </row>
    <row r="232" spans="1:2">
      <c r="A232" s="33" t="s">
        <v>1100</v>
      </c>
      <c r="B232" s="33" t="s">
        <v>1135</v>
      </c>
    </row>
    <row r="233" spans="1:2">
      <c r="A233" s="33" t="s">
        <v>1107</v>
      </c>
      <c r="B233" s="33" t="s">
        <v>1137</v>
      </c>
    </row>
    <row r="234" spans="1:2">
      <c r="A234" s="36" t="s">
        <v>201</v>
      </c>
      <c r="B234" s="36" t="s">
        <v>1027</v>
      </c>
    </row>
    <row r="235" spans="1:2">
      <c r="A235" s="31" t="s">
        <v>1028</v>
      </c>
      <c r="B235" s="31" t="s">
        <v>1028</v>
      </c>
    </row>
    <row r="236" spans="1:2">
      <c r="A236" s="25" t="s">
        <v>64</v>
      </c>
      <c r="B236" s="25" t="s">
        <v>64</v>
      </c>
    </row>
    <row r="237" spans="1:2">
      <c r="A237" s="32" t="s">
        <v>1029</v>
      </c>
      <c r="B237" s="32" t="s">
        <v>1029</v>
      </c>
    </row>
    <row r="238" spans="1:2">
      <c r="A238" s="36" t="s">
        <v>1030</v>
      </c>
      <c r="B238" s="36" t="s">
        <v>1031</v>
      </c>
    </row>
    <row r="239" spans="1:2">
      <c r="A239" s="33" t="s">
        <v>1072</v>
      </c>
      <c r="B239" s="33" t="s">
        <v>1130</v>
      </c>
    </row>
    <row r="240" spans="1:2">
      <c r="A240" s="33" t="s">
        <v>1377</v>
      </c>
      <c r="B240" s="33" t="s">
        <v>1377</v>
      </c>
    </row>
    <row r="241" spans="1:2">
      <c r="A241" s="33" t="s">
        <v>204</v>
      </c>
      <c r="B241" s="33" t="s">
        <v>1032</v>
      </c>
    </row>
    <row r="242" spans="1:2">
      <c r="A242" s="33" t="s">
        <v>1033</v>
      </c>
      <c r="B242" s="33" t="s">
        <v>1034</v>
      </c>
    </row>
    <row r="243" spans="1:2">
      <c r="A243" s="33" t="s">
        <v>1342</v>
      </c>
      <c r="B243" s="33" t="s">
        <v>1440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507"/>
  <sheetViews>
    <sheetView workbookViewId="0">
      <selection activeCell="L19" sqref="L19"/>
    </sheetView>
  </sheetViews>
  <sheetFormatPr defaultRowHeight="12.75"/>
  <cols>
    <col min="1" max="2" width="14.28515625" style="33" bestFit="1" customWidth="1"/>
    <col min="3" max="16384" width="9.140625" style="31"/>
  </cols>
  <sheetData>
    <row r="1" spans="1:2">
      <c r="A1" s="33" t="s">
        <v>213</v>
      </c>
      <c r="B1" s="33" t="s">
        <v>214</v>
      </c>
    </row>
    <row r="2" spans="1:2">
      <c r="A2" s="33" t="s">
        <v>181</v>
      </c>
      <c r="B2" s="33" t="s">
        <v>182</v>
      </c>
    </row>
    <row r="3" spans="1:2">
      <c r="A3" s="32" t="s">
        <v>215</v>
      </c>
      <c r="B3" s="32" t="s">
        <v>215</v>
      </c>
    </row>
    <row r="4" spans="1:2">
      <c r="A4" s="31" t="s">
        <v>216</v>
      </c>
      <c r="B4" s="31" t="s">
        <v>216</v>
      </c>
    </row>
    <row r="5" spans="1:2">
      <c r="A5" s="31" t="s">
        <v>217</v>
      </c>
      <c r="B5" s="31" t="s">
        <v>218</v>
      </c>
    </row>
    <row r="6" spans="1:2">
      <c r="A6" s="34" t="s">
        <v>219</v>
      </c>
      <c r="B6" s="34" t="s">
        <v>219</v>
      </c>
    </row>
    <row r="7" spans="1:2">
      <c r="A7" s="35" t="s">
        <v>220</v>
      </c>
      <c r="B7" s="35" t="s">
        <v>221</v>
      </c>
    </row>
    <row r="8" spans="1:2">
      <c r="A8" s="31" t="s">
        <v>222</v>
      </c>
      <c r="B8" s="31" t="s">
        <v>223</v>
      </c>
    </row>
    <row r="9" spans="1:2">
      <c r="A9" s="33" t="s">
        <v>224</v>
      </c>
      <c r="B9" s="33" t="s">
        <v>225</v>
      </c>
    </row>
    <row r="10" spans="1:2">
      <c r="A10" s="33" t="s">
        <v>226</v>
      </c>
      <c r="B10" s="33" t="s">
        <v>227</v>
      </c>
    </row>
    <row r="11" spans="1:2">
      <c r="A11" s="31" t="s">
        <v>228</v>
      </c>
      <c r="B11" s="31" t="s">
        <v>229</v>
      </c>
    </row>
    <row r="12" spans="1:2">
      <c r="A12" s="36" t="s">
        <v>1089</v>
      </c>
      <c r="B12" s="36" t="s">
        <v>1089</v>
      </c>
    </row>
    <row r="13" spans="1:2">
      <c r="A13" s="34" t="s">
        <v>1067</v>
      </c>
      <c r="B13" s="34" t="s">
        <v>1148</v>
      </c>
    </row>
    <row r="14" spans="1:2">
      <c r="A14" s="36" t="s">
        <v>1067</v>
      </c>
      <c r="B14" s="36" t="s">
        <v>1148</v>
      </c>
    </row>
    <row r="15" spans="1:2">
      <c r="A15" s="32" t="s">
        <v>230</v>
      </c>
      <c r="B15" s="32" t="s">
        <v>231</v>
      </c>
    </row>
    <row r="16" spans="1:2">
      <c r="A16" s="36" t="s">
        <v>1124</v>
      </c>
      <c r="B16" s="36" t="s">
        <v>1182</v>
      </c>
    </row>
    <row r="17" spans="1:2">
      <c r="A17" s="33" t="s">
        <v>1204</v>
      </c>
      <c r="B17" s="33" t="s">
        <v>1236</v>
      </c>
    </row>
    <row r="18" spans="1:2">
      <c r="A18" s="32" t="s">
        <v>232</v>
      </c>
      <c r="B18" s="32" t="s">
        <v>233</v>
      </c>
    </row>
    <row r="19" spans="1:2">
      <c r="A19" s="32" t="s">
        <v>234</v>
      </c>
      <c r="B19" s="32" t="s">
        <v>235</v>
      </c>
    </row>
    <row r="20" spans="1:2">
      <c r="A20" s="23" t="s">
        <v>94</v>
      </c>
      <c r="B20" s="23" t="s">
        <v>96</v>
      </c>
    </row>
    <row r="21" spans="1:2">
      <c r="A21" s="36" t="s">
        <v>236</v>
      </c>
      <c r="B21" s="36" t="s">
        <v>237</v>
      </c>
    </row>
    <row r="22" spans="1:2">
      <c r="A22" s="36" t="s">
        <v>238</v>
      </c>
      <c r="B22" s="36" t="s">
        <v>239</v>
      </c>
    </row>
    <row r="23" spans="1:2">
      <c r="A23" s="31" t="s">
        <v>240</v>
      </c>
      <c r="B23" s="31" t="s">
        <v>241</v>
      </c>
    </row>
    <row r="24" spans="1:2">
      <c r="A24" s="34" t="s">
        <v>242</v>
      </c>
      <c r="B24" s="34" t="s">
        <v>242</v>
      </c>
    </row>
    <row r="25" spans="1:2">
      <c r="A25" s="33" t="s">
        <v>1212</v>
      </c>
      <c r="B25" s="33" t="s">
        <v>1242</v>
      </c>
    </row>
    <row r="26" spans="1:2">
      <c r="A26" s="36" t="s">
        <v>243</v>
      </c>
      <c r="B26" s="36" t="s">
        <v>244</v>
      </c>
    </row>
    <row r="27" spans="1:2">
      <c r="A27" s="32" t="s">
        <v>245</v>
      </c>
      <c r="B27" s="32" t="s">
        <v>246</v>
      </c>
    </row>
    <row r="28" spans="1:2">
      <c r="A28" s="32" t="s">
        <v>247</v>
      </c>
      <c r="B28" s="32" t="s">
        <v>248</v>
      </c>
    </row>
    <row r="29" spans="1:2">
      <c r="A29" s="31" t="s">
        <v>249</v>
      </c>
      <c r="B29" s="31" t="s">
        <v>250</v>
      </c>
    </row>
    <row r="30" spans="1:2">
      <c r="A30" s="31" t="s">
        <v>251</v>
      </c>
      <c r="B30" s="31" t="s">
        <v>252</v>
      </c>
    </row>
    <row r="31" spans="1:2">
      <c r="A31" s="34" t="s">
        <v>1073</v>
      </c>
      <c r="B31" s="34" t="s">
        <v>1073</v>
      </c>
    </row>
    <row r="32" spans="1:2">
      <c r="A32" s="32" t="s">
        <v>253</v>
      </c>
      <c r="B32" s="32" t="s">
        <v>254</v>
      </c>
    </row>
    <row r="33" spans="1:2">
      <c r="A33" s="36" t="s">
        <v>1091</v>
      </c>
      <c r="B33" s="36" t="s">
        <v>1159</v>
      </c>
    </row>
    <row r="34" spans="1:2">
      <c r="A34" s="34" t="s">
        <v>255</v>
      </c>
      <c r="B34" s="34" t="s">
        <v>256</v>
      </c>
    </row>
    <row r="35" spans="1:2">
      <c r="A35" s="36" t="s">
        <v>1121</v>
      </c>
      <c r="B35" s="36" t="s">
        <v>1179</v>
      </c>
    </row>
    <row r="36" spans="1:2">
      <c r="A36" s="33" t="s">
        <v>121</v>
      </c>
      <c r="B36" s="33" t="s">
        <v>123</v>
      </c>
    </row>
    <row r="37" spans="1:2">
      <c r="A37" s="36" t="s">
        <v>257</v>
      </c>
      <c r="B37" s="36" t="s">
        <v>258</v>
      </c>
    </row>
    <row r="38" spans="1:2">
      <c r="A38" s="35" t="s">
        <v>259</v>
      </c>
      <c r="B38" s="35" t="s">
        <v>260</v>
      </c>
    </row>
    <row r="39" spans="1:2">
      <c r="A39" s="36" t="s">
        <v>1088</v>
      </c>
      <c r="B39" s="36" t="s">
        <v>1158</v>
      </c>
    </row>
    <row r="40" spans="1:2">
      <c r="A40" s="23" t="s">
        <v>84</v>
      </c>
      <c r="B40" s="23" t="s">
        <v>86</v>
      </c>
    </row>
    <row r="41" spans="1:2">
      <c r="A41" s="23" t="s">
        <v>43</v>
      </c>
      <c r="B41" s="23" t="s">
        <v>45</v>
      </c>
    </row>
    <row r="42" spans="1:2">
      <c r="A42" s="31" t="s">
        <v>261</v>
      </c>
      <c r="B42" s="31" t="s">
        <v>262</v>
      </c>
    </row>
    <row r="43" spans="1:2">
      <c r="A43" s="32" t="s">
        <v>263</v>
      </c>
      <c r="B43" s="32" t="s">
        <v>264</v>
      </c>
    </row>
    <row r="44" spans="1:2">
      <c r="A44" s="33" t="s">
        <v>265</v>
      </c>
      <c r="B44" s="33" t="s">
        <v>266</v>
      </c>
    </row>
    <row r="45" spans="1:2">
      <c r="A45" s="33" t="s">
        <v>267</v>
      </c>
      <c r="B45" s="33" t="s">
        <v>268</v>
      </c>
    </row>
    <row r="46" spans="1:2">
      <c r="A46" s="32" t="s">
        <v>269</v>
      </c>
      <c r="B46" s="32" t="s">
        <v>269</v>
      </c>
    </row>
    <row r="47" spans="1:2">
      <c r="A47" s="36" t="s">
        <v>270</v>
      </c>
      <c r="B47" s="36" t="s">
        <v>271</v>
      </c>
    </row>
    <row r="48" spans="1:2">
      <c r="A48" s="34" t="s">
        <v>272</v>
      </c>
      <c r="B48" s="34" t="s">
        <v>272</v>
      </c>
    </row>
    <row r="49" spans="1:2">
      <c r="A49" s="32" t="s">
        <v>273</v>
      </c>
      <c r="B49" s="32" t="s">
        <v>273</v>
      </c>
    </row>
    <row r="50" spans="1:2">
      <c r="A50" s="34" t="s">
        <v>274</v>
      </c>
      <c r="B50" s="34" t="s">
        <v>274</v>
      </c>
    </row>
    <row r="51" spans="1:2">
      <c r="A51" s="36" t="s">
        <v>275</v>
      </c>
      <c r="B51" s="36" t="s">
        <v>276</v>
      </c>
    </row>
    <row r="52" spans="1:2">
      <c r="A52" s="33" t="s">
        <v>1207</v>
      </c>
      <c r="B52" s="33" t="s">
        <v>1238</v>
      </c>
    </row>
    <row r="53" spans="1:2">
      <c r="A53" s="32" t="s">
        <v>277</v>
      </c>
      <c r="B53" s="32" t="s">
        <v>278</v>
      </c>
    </row>
    <row r="54" spans="1:2">
      <c r="A54" s="33" t="s">
        <v>279</v>
      </c>
      <c r="B54" s="33" t="s">
        <v>280</v>
      </c>
    </row>
    <row r="55" spans="1:2">
      <c r="A55" s="33" t="s">
        <v>281</v>
      </c>
      <c r="B55" s="33" t="s">
        <v>282</v>
      </c>
    </row>
    <row r="56" spans="1:2">
      <c r="A56" s="32" t="s">
        <v>283</v>
      </c>
      <c r="B56" s="32" t="s">
        <v>284</v>
      </c>
    </row>
    <row r="57" spans="1:2" ht="15">
      <c r="A57" s="237" t="s">
        <v>1276</v>
      </c>
      <c r="B57" s="237" t="s">
        <v>1291</v>
      </c>
    </row>
    <row r="58" spans="1:2">
      <c r="A58" s="36" t="s">
        <v>285</v>
      </c>
      <c r="B58" s="36" t="s">
        <v>286</v>
      </c>
    </row>
    <row r="59" spans="1:2">
      <c r="A59" s="31" t="s">
        <v>287</v>
      </c>
      <c r="B59" s="31" t="s">
        <v>287</v>
      </c>
    </row>
    <row r="60" spans="1:2">
      <c r="A60" s="36" t="s">
        <v>1101</v>
      </c>
      <c r="B60" s="36" t="s">
        <v>1164</v>
      </c>
    </row>
    <row r="61" spans="1:2">
      <c r="A61" s="34" t="s">
        <v>1068</v>
      </c>
      <c r="B61" s="34" t="s">
        <v>1068</v>
      </c>
    </row>
    <row r="62" spans="1:2">
      <c r="A62" s="36" t="s">
        <v>1120</v>
      </c>
      <c r="B62" s="36" t="s">
        <v>1178</v>
      </c>
    </row>
    <row r="63" spans="1:2">
      <c r="A63" s="32" t="s">
        <v>288</v>
      </c>
      <c r="B63" s="32" t="s">
        <v>289</v>
      </c>
    </row>
    <row r="64" spans="1:2">
      <c r="A64" s="31" t="s">
        <v>290</v>
      </c>
      <c r="B64" s="31" t="s">
        <v>291</v>
      </c>
    </row>
    <row r="65" spans="1:2">
      <c r="A65" s="31" t="s">
        <v>292</v>
      </c>
      <c r="B65" s="31" t="s">
        <v>292</v>
      </c>
    </row>
    <row r="66" spans="1:2">
      <c r="A66" s="35" t="s">
        <v>293</v>
      </c>
      <c r="B66" s="35" t="s">
        <v>294</v>
      </c>
    </row>
    <row r="67" spans="1:2">
      <c r="A67" s="32" t="s">
        <v>295</v>
      </c>
      <c r="B67" s="32" t="s">
        <v>296</v>
      </c>
    </row>
    <row r="68" spans="1:2">
      <c r="A68" s="31" t="s">
        <v>177</v>
      </c>
      <c r="B68" s="31" t="s">
        <v>178</v>
      </c>
    </row>
    <row r="69" spans="1:2">
      <c r="A69" s="33" t="s">
        <v>297</v>
      </c>
      <c r="B69" s="33" t="s">
        <v>298</v>
      </c>
    </row>
    <row r="70" spans="1:2">
      <c r="A70" s="32" t="s">
        <v>299</v>
      </c>
      <c r="B70" s="32" t="s">
        <v>299</v>
      </c>
    </row>
    <row r="71" spans="1:2">
      <c r="A71" s="36" t="s">
        <v>300</v>
      </c>
      <c r="B71" s="36" t="s">
        <v>301</v>
      </c>
    </row>
    <row r="72" spans="1:2">
      <c r="A72" s="34" t="s">
        <v>1062</v>
      </c>
      <c r="B72" s="34" t="s">
        <v>1144</v>
      </c>
    </row>
    <row r="73" spans="1:2">
      <c r="A73" s="32" t="s">
        <v>302</v>
      </c>
      <c r="B73" s="32" t="s">
        <v>303</v>
      </c>
    </row>
    <row r="74" spans="1:2">
      <c r="A74" s="34" t="s">
        <v>304</v>
      </c>
      <c r="B74" s="34" t="s">
        <v>304</v>
      </c>
    </row>
    <row r="75" spans="1:2">
      <c r="A75" s="23" t="s">
        <v>189</v>
      </c>
      <c r="B75" s="23" t="s">
        <v>190</v>
      </c>
    </row>
    <row r="76" spans="1:2">
      <c r="A76" s="33" t="s">
        <v>305</v>
      </c>
      <c r="B76" s="33" t="s">
        <v>306</v>
      </c>
    </row>
    <row r="77" spans="1:2">
      <c r="A77" s="23" t="s">
        <v>80</v>
      </c>
      <c r="B77" s="23" t="s">
        <v>82</v>
      </c>
    </row>
    <row r="78" spans="1:2">
      <c r="A78" s="33" t="s">
        <v>307</v>
      </c>
      <c r="B78" s="33" t="s">
        <v>308</v>
      </c>
    </row>
    <row r="79" spans="1:2">
      <c r="A79" s="23" t="s">
        <v>146</v>
      </c>
      <c r="B79" s="23" t="s">
        <v>147</v>
      </c>
    </row>
    <row r="80" spans="1:2">
      <c r="A80" s="36" t="s">
        <v>1123</v>
      </c>
      <c r="B80" s="36" t="s">
        <v>1181</v>
      </c>
    </row>
    <row r="81" spans="1:2">
      <c r="A81" s="32" t="s">
        <v>309</v>
      </c>
      <c r="B81" s="32" t="s">
        <v>310</v>
      </c>
    </row>
    <row r="82" spans="1:2">
      <c r="A82" s="31" t="s">
        <v>311</v>
      </c>
      <c r="B82" s="31" t="s">
        <v>312</v>
      </c>
    </row>
    <row r="83" spans="1:2" ht="15">
      <c r="A83" s="237" t="s">
        <v>1278</v>
      </c>
      <c r="B83" s="237" t="s">
        <v>1293</v>
      </c>
    </row>
    <row r="84" spans="1:2">
      <c r="A84" s="23" t="s">
        <v>51</v>
      </c>
      <c r="B84" s="23" t="s">
        <v>53</v>
      </c>
    </row>
    <row r="85" spans="1:2">
      <c r="A85" s="31" t="s">
        <v>313</v>
      </c>
      <c r="B85" s="31" t="s">
        <v>314</v>
      </c>
    </row>
    <row r="86" spans="1:2">
      <c r="A86" s="31" t="s">
        <v>315</v>
      </c>
      <c r="B86" s="31" t="s">
        <v>315</v>
      </c>
    </row>
    <row r="87" spans="1:2">
      <c r="A87" s="33" t="s">
        <v>316</v>
      </c>
      <c r="B87" s="33" t="s">
        <v>317</v>
      </c>
    </row>
    <row r="88" spans="1:2">
      <c r="A88" s="33" t="s">
        <v>318</v>
      </c>
      <c r="B88" s="33" t="s">
        <v>319</v>
      </c>
    </row>
    <row r="89" spans="1:2">
      <c r="A89" s="31" t="s">
        <v>187</v>
      </c>
      <c r="B89" s="31" t="s">
        <v>188</v>
      </c>
    </row>
    <row r="90" spans="1:2">
      <c r="A90" s="32" t="s">
        <v>320</v>
      </c>
      <c r="B90" s="32" t="s">
        <v>320</v>
      </c>
    </row>
    <row r="91" spans="1:2">
      <c r="A91" s="23" t="s">
        <v>158</v>
      </c>
      <c r="B91" s="23" t="s">
        <v>159</v>
      </c>
    </row>
    <row r="92" spans="1:2">
      <c r="A92" s="32" t="s">
        <v>321</v>
      </c>
      <c r="B92" s="32" t="s">
        <v>321</v>
      </c>
    </row>
    <row r="93" spans="1:2">
      <c r="A93" s="32" t="s">
        <v>322</v>
      </c>
      <c r="B93" s="32" t="s">
        <v>322</v>
      </c>
    </row>
    <row r="94" spans="1:2">
      <c r="A94" s="31" t="s">
        <v>323</v>
      </c>
      <c r="B94" s="31" t="s">
        <v>324</v>
      </c>
    </row>
    <row r="95" spans="1:2">
      <c r="A95" s="32" t="s">
        <v>325</v>
      </c>
      <c r="B95" s="32" t="s">
        <v>325</v>
      </c>
    </row>
    <row r="96" spans="1:2">
      <c r="A96" s="31" t="s">
        <v>326</v>
      </c>
      <c r="B96" s="31" t="s">
        <v>326</v>
      </c>
    </row>
    <row r="97" spans="1:2">
      <c r="A97" s="34" t="s">
        <v>327</v>
      </c>
      <c r="B97" s="34" t="s">
        <v>327</v>
      </c>
    </row>
    <row r="98" spans="1:2">
      <c r="A98" s="34" t="s">
        <v>328</v>
      </c>
      <c r="B98" s="34" t="s">
        <v>328</v>
      </c>
    </row>
    <row r="99" spans="1:2">
      <c r="A99" s="31" t="s">
        <v>329</v>
      </c>
      <c r="B99" s="31" t="s">
        <v>330</v>
      </c>
    </row>
    <row r="100" spans="1:2">
      <c r="A100" s="32" t="s">
        <v>331</v>
      </c>
      <c r="B100" s="32" t="s">
        <v>331</v>
      </c>
    </row>
    <row r="101" spans="1:2">
      <c r="A101" s="32" t="s">
        <v>332</v>
      </c>
      <c r="B101" s="32" t="s">
        <v>333</v>
      </c>
    </row>
    <row r="102" spans="1:2">
      <c r="A102" s="36" t="s">
        <v>1087</v>
      </c>
      <c r="B102" s="36" t="s">
        <v>1157</v>
      </c>
    </row>
    <row r="103" spans="1:2">
      <c r="A103" s="32" t="s">
        <v>334</v>
      </c>
      <c r="B103" s="32" t="s">
        <v>334</v>
      </c>
    </row>
    <row r="104" spans="1:2">
      <c r="A104" s="32" t="s">
        <v>335</v>
      </c>
      <c r="B104" s="32" t="s">
        <v>336</v>
      </c>
    </row>
    <row r="105" spans="1:2">
      <c r="A105" s="33" t="s">
        <v>1201</v>
      </c>
      <c r="B105" s="33" t="s">
        <v>1234</v>
      </c>
    </row>
    <row r="106" spans="1:2">
      <c r="A106" s="33" t="s">
        <v>1201</v>
      </c>
      <c r="B106" s="33" t="s">
        <v>1234</v>
      </c>
    </row>
    <row r="107" spans="1:2">
      <c r="A107" s="32" t="s">
        <v>337</v>
      </c>
      <c r="B107" s="32" t="s">
        <v>338</v>
      </c>
    </row>
    <row r="108" spans="1:2">
      <c r="A108" s="32" t="s">
        <v>127</v>
      </c>
      <c r="B108" s="32" t="s">
        <v>129</v>
      </c>
    </row>
    <row r="109" spans="1:2">
      <c r="A109" s="23" t="s">
        <v>114</v>
      </c>
      <c r="B109" s="23" t="s">
        <v>115</v>
      </c>
    </row>
    <row r="110" spans="1:2">
      <c r="A110" s="33" t="s">
        <v>339</v>
      </c>
      <c r="B110" s="33" t="s">
        <v>340</v>
      </c>
    </row>
    <row r="111" spans="1:2">
      <c r="A111" s="32" t="s">
        <v>341</v>
      </c>
      <c r="B111" s="32" t="s">
        <v>342</v>
      </c>
    </row>
    <row r="112" spans="1:2">
      <c r="A112" s="32" t="s">
        <v>343</v>
      </c>
      <c r="B112" s="32" t="s">
        <v>344</v>
      </c>
    </row>
    <row r="113" spans="1:2">
      <c r="A113" s="31" t="s">
        <v>345</v>
      </c>
      <c r="B113" s="31" t="s">
        <v>346</v>
      </c>
    </row>
    <row r="114" spans="1:2">
      <c r="A114" s="32" t="s">
        <v>347</v>
      </c>
      <c r="B114" s="32" t="s">
        <v>348</v>
      </c>
    </row>
    <row r="115" spans="1:2">
      <c r="A115" s="31" t="s">
        <v>349</v>
      </c>
      <c r="B115" s="31" t="s">
        <v>349</v>
      </c>
    </row>
    <row r="116" spans="1:2">
      <c r="A116" s="32" t="s">
        <v>350</v>
      </c>
      <c r="B116" s="32" t="s">
        <v>350</v>
      </c>
    </row>
    <row r="117" spans="1:2">
      <c r="A117" s="34" t="s">
        <v>1056</v>
      </c>
      <c r="B117" s="34" t="s">
        <v>1142</v>
      </c>
    </row>
    <row r="118" spans="1:2">
      <c r="A118" s="33" t="s">
        <v>164</v>
      </c>
      <c r="B118" s="33" t="s">
        <v>166</v>
      </c>
    </row>
    <row r="119" spans="1:2">
      <c r="A119" s="36" t="s">
        <v>1118</v>
      </c>
      <c r="B119" s="36" t="s">
        <v>1176</v>
      </c>
    </row>
    <row r="120" spans="1:2">
      <c r="A120" s="33" t="s">
        <v>351</v>
      </c>
      <c r="B120" s="33" t="s">
        <v>352</v>
      </c>
    </row>
    <row r="121" spans="1:2">
      <c r="A121" s="36" t="s">
        <v>1099</v>
      </c>
      <c r="B121" s="36" t="s">
        <v>1163</v>
      </c>
    </row>
    <row r="122" spans="1:2">
      <c r="A122" s="32" t="s">
        <v>353</v>
      </c>
      <c r="B122" s="32" t="s">
        <v>354</v>
      </c>
    </row>
    <row r="123" spans="1:2">
      <c r="A123" s="32" t="s">
        <v>355</v>
      </c>
      <c r="B123" s="32" t="s">
        <v>356</v>
      </c>
    </row>
    <row r="124" spans="1:2">
      <c r="A124" s="33" t="s">
        <v>357</v>
      </c>
      <c r="B124" s="33" t="s">
        <v>358</v>
      </c>
    </row>
    <row r="125" spans="1:2">
      <c r="A125" s="32" t="s">
        <v>359</v>
      </c>
      <c r="B125" s="32" t="s">
        <v>359</v>
      </c>
    </row>
    <row r="126" spans="1:2">
      <c r="A126" s="33" t="s">
        <v>1205</v>
      </c>
      <c r="B126" s="33" t="s">
        <v>1205</v>
      </c>
    </row>
    <row r="127" spans="1:2">
      <c r="A127" s="31" t="s">
        <v>360</v>
      </c>
      <c r="B127" s="31" t="s">
        <v>361</v>
      </c>
    </row>
    <row r="128" spans="1:2">
      <c r="A128" s="32" t="s">
        <v>362</v>
      </c>
      <c r="B128" s="32" t="s">
        <v>363</v>
      </c>
    </row>
    <row r="129" spans="1:2">
      <c r="A129" s="36" t="s">
        <v>364</v>
      </c>
      <c r="B129" s="36" t="s">
        <v>365</v>
      </c>
    </row>
    <row r="130" spans="1:2">
      <c r="A130" s="33" t="s">
        <v>366</v>
      </c>
      <c r="B130" s="33" t="s">
        <v>367</v>
      </c>
    </row>
    <row r="131" spans="1:2">
      <c r="A131" s="23" t="s">
        <v>23</v>
      </c>
      <c r="B131" s="23" t="s">
        <v>25</v>
      </c>
    </row>
    <row r="132" spans="1:2">
      <c r="A132" s="31" t="s">
        <v>368</v>
      </c>
      <c r="B132" s="31" t="s">
        <v>369</v>
      </c>
    </row>
    <row r="133" spans="1:2">
      <c r="A133" s="32" t="s">
        <v>173</v>
      </c>
      <c r="B133" s="32" t="s">
        <v>174</v>
      </c>
    </row>
    <row r="134" spans="1:2">
      <c r="A134" s="36" t="s">
        <v>370</v>
      </c>
      <c r="B134" s="36" t="s">
        <v>371</v>
      </c>
    </row>
    <row r="135" spans="1:2">
      <c r="A135" s="36" t="s">
        <v>1105</v>
      </c>
      <c r="B135" s="36" t="s">
        <v>1167</v>
      </c>
    </row>
    <row r="136" spans="1:2">
      <c r="A136" s="34" t="s">
        <v>1060</v>
      </c>
      <c r="B136" s="34" t="s">
        <v>1143</v>
      </c>
    </row>
    <row r="137" spans="1:2">
      <c r="A137" s="36" t="s">
        <v>372</v>
      </c>
      <c r="B137" s="36" t="s">
        <v>373</v>
      </c>
    </row>
    <row r="138" spans="1:2">
      <c r="A138" s="36" t="s">
        <v>374</v>
      </c>
      <c r="B138" s="36" t="s">
        <v>375</v>
      </c>
    </row>
    <row r="139" spans="1:2">
      <c r="A139" s="36" t="s">
        <v>1096</v>
      </c>
      <c r="B139" s="36" t="s">
        <v>1162</v>
      </c>
    </row>
    <row r="140" spans="1:2">
      <c r="A140" s="31" t="s">
        <v>376</v>
      </c>
      <c r="B140" s="31" t="s">
        <v>377</v>
      </c>
    </row>
    <row r="141" spans="1:2" ht="15">
      <c r="A141" s="238" t="s">
        <v>1283</v>
      </c>
      <c r="B141" s="238" t="s">
        <v>1295</v>
      </c>
    </row>
    <row r="142" spans="1:2">
      <c r="A142" s="34" t="s">
        <v>378</v>
      </c>
      <c r="B142" s="34" t="s">
        <v>379</v>
      </c>
    </row>
    <row r="143" spans="1:2">
      <c r="A143" s="31" t="s">
        <v>380</v>
      </c>
      <c r="B143" s="31" t="s">
        <v>381</v>
      </c>
    </row>
    <row r="144" spans="1:2">
      <c r="A144" s="32" t="s">
        <v>382</v>
      </c>
      <c r="B144" s="32" t="s">
        <v>383</v>
      </c>
    </row>
    <row r="145" spans="1:2">
      <c r="A145" s="34" t="s">
        <v>384</v>
      </c>
      <c r="B145" s="34" t="s">
        <v>384</v>
      </c>
    </row>
    <row r="146" spans="1:2">
      <c r="A146" s="33" t="s">
        <v>1202</v>
      </c>
      <c r="B146" s="33" t="s">
        <v>1235</v>
      </c>
    </row>
    <row r="147" spans="1:2">
      <c r="A147" s="32" t="s">
        <v>385</v>
      </c>
      <c r="B147" s="32" t="s">
        <v>386</v>
      </c>
    </row>
    <row r="148" spans="1:2">
      <c r="A148" s="32" t="s">
        <v>387</v>
      </c>
      <c r="B148" s="32" t="s">
        <v>388</v>
      </c>
    </row>
    <row r="149" spans="1:2">
      <c r="A149" s="36" t="s">
        <v>389</v>
      </c>
      <c r="B149" s="36" t="s">
        <v>390</v>
      </c>
    </row>
    <row r="150" spans="1:2">
      <c r="A150" s="33" t="s">
        <v>210</v>
      </c>
      <c r="B150" s="33" t="s">
        <v>391</v>
      </c>
    </row>
    <row r="151" spans="1:2">
      <c r="A151" s="36" t="s">
        <v>392</v>
      </c>
      <c r="B151" s="36" t="s">
        <v>393</v>
      </c>
    </row>
    <row r="152" spans="1:2">
      <c r="A152" s="36" t="s">
        <v>394</v>
      </c>
      <c r="B152" s="36" t="s">
        <v>395</v>
      </c>
    </row>
    <row r="153" spans="1:2">
      <c r="A153" s="34" t="s">
        <v>1064</v>
      </c>
      <c r="B153" s="34" t="s">
        <v>1145</v>
      </c>
    </row>
    <row r="154" spans="1:2">
      <c r="A154" s="31" t="s">
        <v>132</v>
      </c>
      <c r="B154" s="31" t="s">
        <v>133</v>
      </c>
    </row>
    <row r="155" spans="1:2" ht="15">
      <c r="A155" s="237" t="s">
        <v>1280</v>
      </c>
      <c r="B155" s="237" t="s">
        <v>1294</v>
      </c>
    </row>
    <row r="156" spans="1:2">
      <c r="A156" s="36" t="s">
        <v>396</v>
      </c>
      <c r="B156" s="36" t="s">
        <v>397</v>
      </c>
    </row>
    <row r="157" spans="1:2">
      <c r="A157" s="32" t="s">
        <v>398</v>
      </c>
      <c r="B157" s="32" t="s">
        <v>399</v>
      </c>
    </row>
    <row r="158" spans="1:2">
      <c r="A158" s="31" t="s">
        <v>400</v>
      </c>
      <c r="B158" s="31" t="s">
        <v>401</v>
      </c>
    </row>
    <row r="159" spans="1:2">
      <c r="A159" s="34" t="s">
        <v>1058</v>
      </c>
      <c r="B159" s="34" t="s">
        <v>1058</v>
      </c>
    </row>
    <row r="160" spans="1:2">
      <c r="A160" s="36" t="s">
        <v>402</v>
      </c>
      <c r="B160" s="36" t="s">
        <v>403</v>
      </c>
    </row>
    <row r="161" spans="1:2">
      <c r="A161" s="32" t="s">
        <v>404</v>
      </c>
      <c r="B161" s="32" t="s">
        <v>405</v>
      </c>
    </row>
    <row r="162" spans="1:2">
      <c r="A162" s="32" t="s">
        <v>406</v>
      </c>
      <c r="B162" s="32" t="s">
        <v>407</v>
      </c>
    </row>
    <row r="163" spans="1:2">
      <c r="A163" s="31" t="s">
        <v>408</v>
      </c>
      <c r="B163" s="31" t="s">
        <v>409</v>
      </c>
    </row>
    <row r="164" spans="1:2">
      <c r="A164" s="33" t="s">
        <v>410</v>
      </c>
      <c r="B164" s="33" t="s">
        <v>411</v>
      </c>
    </row>
    <row r="165" spans="1:2">
      <c r="A165" s="32" t="s">
        <v>412</v>
      </c>
      <c r="B165" s="32" t="s">
        <v>412</v>
      </c>
    </row>
    <row r="166" spans="1:2">
      <c r="A166" s="31" t="s">
        <v>413</v>
      </c>
      <c r="B166" s="31" t="s">
        <v>414</v>
      </c>
    </row>
    <row r="167" spans="1:2">
      <c r="A167" s="31" t="s">
        <v>415</v>
      </c>
      <c r="B167" s="31" t="s">
        <v>415</v>
      </c>
    </row>
    <row r="168" spans="1:2">
      <c r="A168" s="33" t="s">
        <v>1195</v>
      </c>
      <c r="B168" s="33" t="s">
        <v>1229</v>
      </c>
    </row>
    <row r="169" spans="1:2">
      <c r="A169" s="33" t="s">
        <v>416</v>
      </c>
      <c r="B169" s="33" t="s">
        <v>417</v>
      </c>
    </row>
    <row r="170" spans="1:2">
      <c r="A170" s="33" t="s">
        <v>1185</v>
      </c>
      <c r="B170" s="33" t="s">
        <v>1223</v>
      </c>
    </row>
    <row r="171" spans="1:2">
      <c r="A171" s="33" t="s">
        <v>1185</v>
      </c>
      <c r="B171" s="33" t="s">
        <v>1223</v>
      </c>
    </row>
    <row r="172" spans="1:2">
      <c r="A172" s="32" t="s">
        <v>418</v>
      </c>
      <c r="B172" s="32" t="s">
        <v>419</v>
      </c>
    </row>
    <row r="173" spans="1:2">
      <c r="A173" s="32" t="s">
        <v>135</v>
      </c>
      <c r="B173" s="32" t="s">
        <v>137</v>
      </c>
    </row>
    <row r="174" spans="1:2">
      <c r="A174" s="32" t="s">
        <v>420</v>
      </c>
      <c r="B174" s="32" t="s">
        <v>420</v>
      </c>
    </row>
    <row r="175" spans="1:2">
      <c r="A175" s="34" t="s">
        <v>421</v>
      </c>
      <c r="B175" s="34" t="s">
        <v>422</v>
      </c>
    </row>
    <row r="176" spans="1:2">
      <c r="A176" s="32" t="s">
        <v>423</v>
      </c>
      <c r="B176" s="32" t="s">
        <v>424</v>
      </c>
    </row>
    <row r="177" spans="1:2">
      <c r="A177" s="23" t="s">
        <v>425</v>
      </c>
      <c r="B177" s="23" t="s">
        <v>425</v>
      </c>
    </row>
    <row r="178" spans="1:2">
      <c r="A178" s="32" t="s">
        <v>426</v>
      </c>
      <c r="B178" s="32" t="s">
        <v>427</v>
      </c>
    </row>
    <row r="179" spans="1:2">
      <c r="A179" s="36" t="s">
        <v>428</v>
      </c>
      <c r="B179" s="36" t="s">
        <v>429</v>
      </c>
    </row>
    <row r="180" spans="1:2">
      <c r="A180" s="31" t="s">
        <v>430</v>
      </c>
      <c r="B180" s="31" t="s">
        <v>431</v>
      </c>
    </row>
    <row r="181" spans="1:2">
      <c r="A181" s="33" t="s">
        <v>432</v>
      </c>
      <c r="B181" s="33" t="s">
        <v>433</v>
      </c>
    </row>
    <row r="182" spans="1:2" ht="15">
      <c r="A182" s="236" t="s">
        <v>1274</v>
      </c>
      <c r="B182" s="236" t="s">
        <v>1290</v>
      </c>
    </row>
    <row r="183" spans="1:2">
      <c r="A183" s="36" t="s">
        <v>434</v>
      </c>
      <c r="B183" s="36" t="s">
        <v>435</v>
      </c>
    </row>
    <row r="184" spans="1:2">
      <c r="A184" s="32" t="s">
        <v>436</v>
      </c>
      <c r="B184" s="32" t="s">
        <v>437</v>
      </c>
    </row>
    <row r="185" spans="1:2">
      <c r="A185" s="33" t="s">
        <v>438</v>
      </c>
      <c r="B185" s="33" t="s">
        <v>439</v>
      </c>
    </row>
    <row r="186" spans="1:2">
      <c r="A186" s="34" t="s">
        <v>1066</v>
      </c>
      <c r="B186" s="34" t="s">
        <v>1147</v>
      </c>
    </row>
    <row r="187" spans="1:2">
      <c r="A187" s="32" t="s">
        <v>117</v>
      </c>
      <c r="B187" s="32" t="s">
        <v>119</v>
      </c>
    </row>
    <row r="188" spans="1:2">
      <c r="A188" s="32" t="s">
        <v>440</v>
      </c>
      <c r="B188" s="32" t="s">
        <v>441</v>
      </c>
    </row>
    <row r="189" spans="1:2">
      <c r="A189" s="36" t="s">
        <v>442</v>
      </c>
      <c r="B189" s="36" t="s">
        <v>443</v>
      </c>
    </row>
    <row r="190" spans="1:2">
      <c r="A190" s="32" t="s">
        <v>444</v>
      </c>
      <c r="B190" s="32" t="s">
        <v>445</v>
      </c>
    </row>
    <row r="191" spans="1:2">
      <c r="A191" s="34" t="s">
        <v>1079</v>
      </c>
      <c r="B191" s="34" t="s">
        <v>1079</v>
      </c>
    </row>
    <row r="192" spans="1:2" ht="15">
      <c r="A192" s="236" t="s">
        <v>1287</v>
      </c>
      <c r="B192" s="236" t="s">
        <v>1299</v>
      </c>
    </row>
    <row r="193" spans="1:2">
      <c r="A193" s="34" t="s">
        <v>446</v>
      </c>
      <c r="B193" s="34" t="s">
        <v>446</v>
      </c>
    </row>
    <row r="194" spans="1:2">
      <c r="A194" s="33" t="s">
        <v>447</v>
      </c>
      <c r="B194" s="33" t="s">
        <v>448</v>
      </c>
    </row>
    <row r="195" spans="1:2">
      <c r="A195" s="34" t="s">
        <v>449</v>
      </c>
      <c r="B195" s="34" t="s">
        <v>449</v>
      </c>
    </row>
    <row r="196" spans="1:2">
      <c r="A196" s="36" t="s">
        <v>1097</v>
      </c>
      <c r="B196" s="36" t="s">
        <v>1097</v>
      </c>
    </row>
    <row r="197" spans="1:2">
      <c r="A197" s="31" t="s">
        <v>450</v>
      </c>
      <c r="B197" s="31" t="s">
        <v>451</v>
      </c>
    </row>
    <row r="198" spans="1:2">
      <c r="A198" s="31" t="s">
        <v>452</v>
      </c>
      <c r="B198" s="31" t="s">
        <v>453</v>
      </c>
    </row>
    <row r="199" spans="1:2">
      <c r="A199" s="32" t="s">
        <v>454</v>
      </c>
      <c r="B199" s="32" t="s">
        <v>455</v>
      </c>
    </row>
    <row r="200" spans="1:2">
      <c r="A200" s="33" t="s">
        <v>1214</v>
      </c>
      <c r="B200" s="33" t="s">
        <v>1244</v>
      </c>
    </row>
    <row r="201" spans="1:2">
      <c r="A201" s="33" t="s">
        <v>211</v>
      </c>
      <c r="B201" s="33" t="s">
        <v>456</v>
      </c>
    </row>
    <row r="202" spans="1:2">
      <c r="A202" s="32" t="s">
        <v>457</v>
      </c>
      <c r="B202" s="32" t="s">
        <v>458</v>
      </c>
    </row>
    <row r="203" spans="1:2">
      <c r="A203" s="32" t="s">
        <v>459</v>
      </c>
      <c r="B203" s="32" t="s">
        <v>459</v>
      </c>
    </row>
    <row r="204" spans="1:2">
      <c r="A204" s="36" t="s">
        <v>460</v>
      </c>
      <c r="B204" s="36" t="s">
        <v>461</v>
      </c>
    </row>
    <row r="205" spans="1:2">
      <c r="A205" s="33" t="s">
        <v>462</v>
      </c>
      <c r="B205" s="33" t="s">
        <v>463</v>
      </c>
    </row>
    <row r="206" spans="1:2">
      <c r="A206" s="23" t="s">
        <v>39</v>
      </c>
      <c r="B206" s="23" t="s">
        <v>41</v>
      </c>
    </row>
    <row r="207" spans="1:2">
      <c r="A207" s="33" t="s">
        <v>464</v>
      </c>
      <c r="B207" s="33" t="s">
        <v>465</v>
      </c>
    </row>
    <row r="208" spans="1:2">
      <c r="A208" s="36" t="s">
        <v>466</v>
      </c>
      <c r="B208" s="36" t="s">
        <v>467</v>
      </c>
    </row>
    <row r="209" spans="1:2">
      <c r="A209" s="32" t="s">
        <v>468</v>
      </c>
      <c r="B209" s="32" t="s">
        <v>469</v>
      </c>
    </row>
    <row r="210" spans="1:2">
      <c r="A210" s="31" t="s">
        <v>470</v>
      </c>
      <c r="B210" s="31" t="s">
        <v>471</v>
      </c>
    </row>
    <row r="211" spans="1:2">
      <c r="A211" s="23" t="s">
        <v>70</v>
      </c>
      <c r="B211" s="23" t="s">
        <v>72</v>
      </c>
    </row>
    <row r="212" spans="1:2">
      <c r="A212" s="32" t="s">
        <v>472</v>
      </c>
      <c r="B212" s="32" t="s">
        <v>473</v>
      </c>
    </row>
    <row r="213" spans="1:2">
      <c r="A213" s="36" t="s">
        <v>74</v>
      </c>
      <c r="B213" s="36" t="s">
        <v>76</v>
      </c>
    </row>
    <row r="214" spans="1:2">
      <c r="A214" s="36" t="s">
        <v>110</v>
      </c>
      <c r="B214" s="36" t="s">
        <v>112</v>
      </c>
    </row>
    <row r="215" spans="1:2">
      <c r="A215" s="33" t="s">
        <v>474</v>
      </c>
      <c r="B215" s="33" t="s">
        <v>475</v>
      </c>
    </row>
    <row r="216" spans="1:2">
      <c r="A216" s="36" t="s">
        <v>476</v>
      </c>
      <c r="B216" s="36" t="s">
        <v>477</v>
      </c>
    </row>
    <row r="217" spans="1:2">
      <c r="A217" s="33" t="s">
        <v>1198</v>
      </c>
      <c r="B217" s="33" t="s">
        <v>1231</v>
      </c>
    </row>
    <row r="218" spans="1:2">
      <c r="A218" s="34" t="s">
        <v>478</v>
      </c>
      <c r="B218" s="34" t="s">
        <v>479</v>
      </c>
    </row>
    <row r="219" spans="1:2">
      <c r="A219" s="33" t="s">
        <v>480</v>
      </c>
      <c r="B219" s="33" t="s">
        <v>481</v>
      </c>
    </row>
    <row r="220" spans="1:2">
      <c r="A220" s="33" t="s">
        <v>482</v>
      </c>
      <c r="B220" s="33" t="s">
        <v>483</v>
      </c>
    </row>
    <row r="221" spans="1:2">
      <c r="A221" s="34" t="s">
        <v>1055</v>
      </c>
      <c r="B221" s="34" t="s">
        <v>1141</v>
      </c>
    </row>
    <row r="222" spans="1:2">
      <c r="A222" s="33" t="s">
        <v>484</v>
      </c>
      <c r="B222" s="33" t="s">
        <v>485</v>
      </c>
    </row>
    <row r="223" spans="1:2">
      <c r="A223" s="32" t="s">
        <v>486</v>
      </c>
      <c r="B223" s="32" t="s">
        <v>487</v>
      </c>
    </row>
    <row r="224" spans="1:2">
      <c r="A224" s="32" t="s">
        <v>488</v>
      </c>
      <c r="B224" s="32" t="s">
        <v>489</v>
      </c>
    </row>
    <row r="225" spans="1:2">
      <c r="A225" s="36" t="s">
        <v>91</v>
      </c>
      <c r="B225" s="36" t="s">
        <v>92</v>
      </c>
    </row>
    <row r="226" spans="1:2">
      <c r="A226" s="33" t="s">
        <v>490</v>
      </c>
      <c r="B226" s="33" t="s">
        <v>491</v>
      </c>
    </row>
    <row r="227" spans="1:2">
      <c r="A227" s="34" t="s">
        <v>492</v>
      </c>
      <c r="B227" s="34" t="s">
        <v>492</v>
      </c>
    </row>
    <row r="228" spans="1:2">
      <c r="A228" s="33" t="s">
        <v>31</v>
      </c>
      <c r="B228" s="33" t="s">
        <v>33</v>
      </c>
    </row>
    <row r="229" spans="1:2">
      <c r="A229" s="36" t="s">
        <v>493</v>
      </c>
      <c r="B229" s="36" t="s">
        <v>494</v>
      </c>
    </row>
    <row r="230" spans="1:2">
      <c r="A230" s="35" t="s">
        <v>495</v>
      </c>
      <c r="B230" s="35" t="s">
        <v>496</v>
      </c>
    </row>
    <row r="231" spans="1:2">
      <c r="A231" s="33" t="s">
        <v>497</v>
      </c>
      <c r="B231" s="33" t="s">
        <v>498</v>
      </c>
    </row>
    <row r="232" spans="1:2">
      <c r="A232" s="33" t="s">
        <v>499</v>
      </c>
      <c r="B232" s="33" t="s">
        <v>500</v>
      </c>
    </row>
    <row r="233" spans="1:2">
      <c r="A233" s="32" t="s">
        <v>161</v>
      </c>
      <c r="B233" s="32" t="s">
        <v>162</v>
      </c>
    </row>
    <row r="234" spans="1:2" ht="15">
      <c r="A234" s="239" t="s">
        <v>1285</v>
      </c>
      <c r="B234" s="239" t="s">
        <v>1297</v>
      </c>
    </row>
    <row r="235" spans="1:2">
      <c r="A235" s="36" t="s">
        <v>1114</v>
      </c>
      <c r="B235" s="36" t="s">
        <v>1173</v>
      </c>
    </row>
    <row r="236" spans="1:2">
      <c r="A236" s="34" t="s">
        <v>501</v>
      </c>
      <c r="B236" s="34" t="s">
        <v>502</v>
      </c>
    </row>
    <row r="237" spans="1:2">
      <c r="A237" s="32" t="s">
        <v>503</v>
      </c>
      <c r="B237" s="32" t="s">
        <v>504</v>
      </c>
    </row>
    <row r="238" spans="1:2">
      <c r="A238" s="33" t="s">
        <v>505</v>
      </c>
      <c r="B238" s="33" t="s">
        <v>506</v>
      </c>
    </row>
    <row r="239" spans="1:2">
      <c r="A239" s="34" t="s">
        <v>507</v>
      </c>
      <c r="B239" s="34" t="s">
        <v>507</v>
      </c>
    </row>
    <row r="240" spans="1:2">
      <c r="A240" s="33" t="s">
        <v>508</v>
      </c>
      <c r="B240" s="33" t="s">
        <v>509</v>
      </c>
    </row>
    <row r="241" spans="1:2">
      <c r="A241" s="33" t="s">
        <v>1192</v>
      </c>
      <c r="B241" s="33" t="s">
        <v>1227</v>
      </c>
    </row>
    <row r="242" spans="1:2">
      <c r="A242" s="33" t="s">
        <v>35</v>
      </c>
      <c r="B242" s="33" t="s">
        <v>37</v>
      </c>
    </row>
    <row r="243" spans="1:2">
      <c r="A243" s="33" t="s">
        <v>1211</v>
      </c>
      <c r="B243" s="33" t="s">
        <v>1241</v>
      </c>
    </row>
    <row r="244" spans="1:2">
      <c r="A244" s="33" t="s">
        <v>1211</v>
      </c>
      <c r="B244" s="33" t="s">
        <v>1241</v>
      </c>
    </row>
    <row r="245" spans="1:2">
      <c r="A245" s="33" t="s">
        <v>1187</v>
      </c>
      <c r="B245" s="33" t="s">
        <v>1224</v>
      </c>
    </row>
    <row r="246" spans="1:2">
      <c r="A246" s="23" t="s">
        <v>54</v>
      </c>
      <c r="B246" s="23" t="s">
        <v>55</v>
      </c>
    </row>
    <row r="247" spans="1:2">
      <c r="A247" s="32" t="s">
        <v>510</v>
      </c>
      <c r="B247" s="32" t="s">
        <v>510</v>
      </c>
    </row>
    <row r="248" spans="1:2">
      <c r="A248" s="33" t="s">
        <v>1206</v>
      </c>
      <c r="B248" s="33" t="s">
        <v>1237</v>
      </c>
    </row>
    <row r="249" spans="1:2">
      <c r="A249" s="34" t="s">
        <v>1071</v>
      </c>
      <c r="B249" s="34" t="s">
        <v>1149</v>
      </c>
    </row>
    <row r="250" spans="1:2">
      <c r="A250" s="36" t="s">
        <v>1071</v>
      </c>
      <c r="B250" s="36" t="s">
        <v>1149</v>
      </c>
    </row>
    <row r="251" spans="1:2">
      <c r="A251" s="32" t="s">
        <v>511</v>
      </c>
      <c r="B251" s="32" t="s">
        <v>512</v>
      </c>
    </row>
    <row r="252" spans="1:2">
      <c r="A252" s="32" t="s">
        <v>513</v>
      </c>
      <c r="B252" s="32" t="s">
        <v>514</v>
      </c>
    </row>
    <row r="253" spans="1:2">
      <c r="A253" s="32" t="s">
        <v>515</v>
      </c>
      <c r="B253" s="32" t="s">
        <v>515</v>
      </c>
    </row>
    <row r="254" spans="1:2">
      <c r="A254" s="32" t="s">
        <v>516</v>
      </c>
      <c r="B254" s="32" t="s">
        <v>516</v>
      </c>
    </row>
    <row r="255" spans="1:2">
      <c r="A255" s="34" t="s">
        <v>517</v>
      </c>
      <c r="B255" s="34" t="s">
        <v>517</v>
      </c>
    </row>
    <row r="256" spans="1:2">
      <c r="A256" s="32" t="s">
        <v>518</v>
      </c>
      <c r="B256" s="32" t="s">
        <v>519</v>
      </c>
    </row>
    <row r="257" spans="1:2">
      <c r="A257" s="34" t="s">
        <v>520</v>
      </c>
      <c r="B257" s="34" t="s">
        <v>520</v>
      </c>
    </row>
    <row r="258" spans="1:2">
      <c r="A258" s="32" t="s">
        <v>521</v>
      </c>
      <c r="B258" s="32" t="s">
        <v>522</v>
      </c>
    </row>
    <row r="259" spans="1:2">
      <c r="A259" s="36" t="s">
        <v>1112</v>
      </c>
      <c r="B259" s="36" t="s">
        <v>1171</v>
      </c>
    </row>
    <row r="260" spans="1:2">
      <c r="A260" s="33" t="s">
        <v>1208</v>
      </c>
      <c r="B260" s="33" t="s">
        <v>1239</v>
      </c>
    </row>
    <row r="261" spans="1:2">
      <c r="A261" s="34" t="s">
        <v>523</v>
      </c>
      <c r="B261" s="34" t="s">
        <v>524</v>
      </c>
    </row>
    <row r="262" spans="1:2">
      <c r="A262" s="36" t="s">
        <v>1104</v>
      </c>
      <c r="B262" s="36" t="s">
        <v>1166</v>
      </c>
    </row>
    <row r="263" spans="1:2">
      <c r="A263" s="32" t="s">
        <v>525</v>
      </c>
      <c r="B263" s="32" t="s">
        <v>526</v>
      </c>
    </row>
    <row r="264" spans="1:2">
      <c r="A264" s="32" t="s">
        <v>527</v>
      </c>
      <c r="B264" s="32" t="s">
        <v>527</v>
      </c>
    </row>
    <row r="265" spans="1:2">
      <c r="A265" s="34" t="s">
        <v>528</v>
      </c>
      <c r="B265" s="34" t="s">
        <v>528</v>
      </c>
    </row>
    <row r="266" spans="1:2">
      <c r="A266" s="32" t="s">
        <v>529</v>
      </c>
      <c r="B266" s="32" t="s">
        <v>530</v>
      </c>
    </row>
    <row r="267" spans="1:2">
      <c r="A267" s="33" t="s">
        <v>531</v>
      </c>
      <c r="B267" s="33" t="s">
        <v>532</v>
      </c>
    </row>
    <row r="268" spans="1:2">
      <c r="A268" s="31" t="s">
        <v>533</v>
      </c>
      <c r="B268" s="31" t="s">
        <v>534</v>
      </c>
    </row>
    <row r="269" spans="1:2">
      <c r="A269" s="23" t="s">
        <v>88</v>
      </c>
      <c r="B269" s="23" t="s">
        <v>90</v>
      </c>
    </row>
    <row r="270" spans="1:2">
      <c r="A270" s="36" t="s">
        <v>535</v>
      </c>
      <c r="B270" s="36" t="s">
        <v>536</v>
      </c>
    </row>
    <row r="271" spans="1:2">
      <c r="A271" s="32" t="s">
        <v>537</v>
      </c>
      <c r="B271" s="32" t="s">
        <v>538</v>
      </c>
    </row>
    <row r="272" spans="1:2">
      <c r="A272" s="36" t="s">
        <v>1102</v>
      </c>
      <c r="B272" s="36" t="s">
        <v>1165</v>
      </c>
    </row>
    <row r="273" spans="1:2">
      <c r="A273" s="34" t="s">
        <v>539</v>
      </c>
      <c r="B273" s="34" t="s">
        <v>540</v>
      </c>
    </row>
    <row r="274" spans="1:2">
      <c r="A274" s="23" t="s">
        <v>153</v>
      </c>
      <c r="B274" s="23" t="s">
        <v>155</v>
      </c>
    </row>
    <row r="275" spans="1:2">
      <c r="A275" s="33" t="s">
        <v>541</v>
      </c>
      <c r="B275" s="33" t="s">
        <v>542</v>
      </c>
    </row>
    <row r="276" spans="1:2">
      <c r="A276" s="36" t="s">
        <v>1113</v>
      </c>
      <c r="B276" s="36" t="s">
        <v>1172</v>
      </c>
    </row>
    <row r="277" spans="1:2">
      <c r="A277" s="36" t="s">
        <v>543</v>
      </c>
      <c r="B277" s="36" t="s">
        <v>543</v>
      </c>
    </row>
    <row r="278" spans="1:2">
      <c r="A278" s="32" t="s">
        <v>544</v>
      </c>
      <c r="B278" s="32" t="s">
        <v>545</v>
      </c>
    </row>
    <row r="279" spans="1:2">
      <c r="A279" s="31" t="s">
        <v>205</v>
      </c>
      <c r="B279" s="31" t="s">
        <v>546</v>
      </c>
    </row>
    <row r="280" spans="1:2">
      <c r="A280" s="36" t="s">
        <v>1109</v>
      </c>
      <c r="B280" s="36" t="s">
        <v>1169</v>
      </c>
    </row>
    <row r="281" spans="1:2">
      <c r="A281" s="31" t="s">
        <v>547</v>
      </c>
      <c r="B281" s="31" t="s">
        <v>548</v>
      </c>
    </row>
    <row r="282" spans="1:2">
      <c r="A282" s="34" t="s">
        <v>549</v>
      </c>
      <c r="B282" s="34" t="s">
        <v>549</v>
      </c>
    </row>
    <row r="283" spans="1:2">
      <c r="A283" s="34" t="s">
        <v>550</v>
      </c>
      <c r="B283" s="34" t="s">
        <v>550</v>
      </c>
    </row>
    <row r="284" spans="1:2">
      <c r="A284" s="32" t="s">
        <v>551</v>
      </c>
      <c r="B284" s="32" t="s">
        <v>551</v>
      </c>
    </row>
    <row r="285" spans="1:2">
      <c r="A285" s="32" t="s">
        <v>552</v>
      </c>
      <c r="B285" s="32" t="s">
        <v>553</v>
      </c>
    </row>
    <row r="286" spans="1:2">
      <c r="A286" s="36" t="s">
        <v>554</v>
      </c>
      <c r="B286" s="36" t="s">
        <v>554</v>
      </c>
    </row>
    <row r="287" spans="1:2">
      <c r="A287" s="33" t="s">
        <v>207</v>
      </c>
      <c r="B287" s="33" t="s">
        <v>555</v>
      </c>
    </row>
    <row r="288" spans="1:2">
      <c r="A288" s="33" t="s">
        <v>556</v>
      </c>
      <c r="B288" s="33" t="s">
        <v>557</v>
      </c>
    </row>
    <row r="289" spans="1:2">
      <c r="A289" s="32" t="s">
        <v>558</v>
      </c>
      <c r="B289" s="32" t="s">
        <v>558</v>
      </c>
    </row>
    <row r="290" spans="1:2">
      <c r="A290" s="31" t="s">
        <v>559</v>
      </c>
      <c r="B290" s="31" t="s">
        <v>559</v>
      </c>
    </row>
    <row r="291" spans="1:2">
      <c r="A291" s="32" t="s">
        <v>560</v>
      </c>
      <c r="B291" s="32" t="s">
        <v>561</v>
      </c>
    </row>
    <row r="292" spans="1:2">
      <c r="A292" s="31" t="s">
        <v>562</v>
      </c>
      <c r="B292" s="31" t="s">
        <v>563</v>
      </c>
    </row>
    <row r="293" spans="1:2">
      <c r="A293" s="33" t="s">
        <v>564</v>
      </c>
      <c r="B293" s="33" t="s">
        <v>565</v>
      </c>
    </row>
    <row r="294" spans="1:2">
      <c r="A294" s="33" t="s">
        <v>1184</v>
      </c>
      <c r="B294" s="33" t="s">
        <v>1222</v>
      </c>
    </row>
    <row r="295" spans="1:2" ht="15">
      <c r="A295" s="238" t="s">
        <v>1284</v>
      </c>
      <c r="B295" s="238" t="s">
        <v>1296</v>
      </c>
    </row>
    <row r="296" spans="1:2">
      <c r="A296" s="33" t="s">
        <v>566</v>
      </c>
      <c r="B296" s="33" t="s">
        <v>567</v>
      </c>
    </row>
    <row r="297" spans="1:2">
      <c r="A297" s="31" t="s">
        <v>203</v>
      </c>
      <c r="B297" s="31" t="s">
        <v>568</v>
      </c>
    </row>
    <row r="298" spans="1:2">
      <c r="A298" s="36" t="s">
        <v>65</v>
      </c>
      <c r="B298" s="36" t="s">
        <v>66</v>
      </c>
    </row>
    <row r="299" spans="1:2">
      <c r="A299" s="32" t="s">
        <v>569</v>
      </c>
      <c r="B299" s="32" t="s">
        <v>570</v>
      </c>
    </row>
    <row r="300" spans="1:2">
      <c r="A300" s="32" t="s">
        <v>571</v>
      </c>
      <c r="B300" s="32" t="s">
        <v>572</v>
      </c>
    </row>
    <row r="301" spans="1:2">
      <c r="A301" s="33" t="s">
        <v>1210</v>
      </c>
      <c r="B301" s="33" t="s">
        <v>1240</v>
      </c>
    </row>
    <row r="302" spans="1:2">
      <c r="A302" s="32" t="s">
        <v>573</v>
      </c>
      <c r="B302" s="32" t="s">
        <v>573</v>
      </c>
    </row>
    <row r="303" spans="1:2">
      <c r="A303" s="32" t="s">
        <v>574</v>
      </c>
      <c r="B303" s="32" t="s">
        <v>575</v>
      </c>
    </row>
    <row r="304" spans="1:2">
      <c r="A304" s="33" t="s">
        <v>576</v>
      </c>
      <c r="B304" s="33" t="s">
        <v>577</v>
      </c>
    </row>
    <row r="305" spans="1:2">
      <c r="A305" s="32" t="s">
        <v>578</v>
      </c>
      <c r="B305" s="32" t="s">
        <v>579</v>
      </c>
    </row>
    <row r="306" spans="1:2">
      <c r="A306" s="33" t="s">
        <v>580</v>
      </c>
      <c r="B306" s="33" t="s">
        <v>581</v>
      </c>
    </row>
    <row r="307" spans="1:2">
      <c r="A307" s="32" t="s">
        <v>582</v>
      </c>
      <c r="B307" s="32" t="s">
        <v>582</v>
      </c>
    </row>
    <row r="308" spans="1:2">
      <c r="A308" s="32" t="s">
        <v>583</v>
      </c>
      <c r="B308" s="32" t="s">
        <v>584</v>
      </c>
    </row>
    <row r="309" spans="1:2">
      <c r="A309" s="32" t="s">
        <v>585</v>
      </c>
      <c r="B309" s="32" t="s">
        <v>586</v>
      </c>
    </row>
    <row r="310" spans="1:2">
      <c r="A310" s="32" t="s">
        <v>587</v>
      </c>
      <c r="B310" s="32" t="s">
        <v>588</v>
      </c>
    </row>
    <row r="311" spans="1:2">
      <c r="A311" s="36" t="s">
        <v>589</v>
      </c>
      <c r="B311" s="36" t="s">
        <v>590</v>
      </c>
    </row>
    <row r="312" spans="1:2">
      <c r="A312" s="32" t="s">
        <v>591</v>
      </c>
      <c r="B312" s="32" t="s">
        <v>592</v>
      </c>
    </row>
    <row r="313" spans="1:2">
      <c r="A313" s="36" t="s">
        <v>106</v>
      </c>
      <c r="B313" s="36" t="s">
        <v>108</v>
      </c>
    </row>
    <row r="314" spans="1:2">
      <c r="A314" s="32" t="s">
        <v>593</v>
      </c>
      <c r="B314" s="32" t="s">
        <v>593</v>
      </c>
    </row>
    <row r="315" spans="1:2">
      <c r="A315" s="34" t="s">
        <v>594</v>
      </c>
      <c r="B315" s="34" t="s">
        <v>595</v>
      </c>
    </row>
    <row r="316" spans="1:2">
      <c r="A316" s="33" t="s">
        <v>596</v>
      </c>
      <c r="B316" s="33" t="s">
        <v>597</v>
      </c>
    </row>
    <row r="317" spans="1:2">
      <c r="A317" s="32" t="s">
        <v>598</v>
      </c>
      <c r="B317" s="32" t="s">
        <v>598</v>
      </c>
    </row>
    <row r="318" spans="1:2">
      <c r="A318" s="32" t="s">
        <v>599</v>
      </c>
      <c r="B318" s="32" t="s">
        <v>599</v>
      </c>
    </row>
    <row r="319" spans="1:2">
      <c r="A319" s="36" t="s">
        <v>600</v>
      </c>
      <c r="B319" s="36" t="s">
        <v>601</v>
      </c>
    </row>
    <row r="320" spans="1:2">
      <c r="A320" s="34" t="s">
        <v>1075</v>
      </c>
      <c r="B320" s="34" t="s">
        <v>1150</v>
      </c>
    </row>
    <row r="321" spans="1:2">
      <c r="A321" s="36" t="s">
        <v>602</v>
      </c>
      <c r="B321" s="36" t="s">
        <v>603</v>
      </c>
    </row>
    <row r="322" spans="1:2">
      <c r="A322" s="23" t="s">
        <v>604</v>
      </c>
      <c r="B322" s="23" t="s">
        <v>605</v>
      </c>
    </row>
    <row r="323" spans="1:2">
      <c r="A323" s="23" t="s">
        <v>606</v>
      </c>
      <c r="B323" s="23" t="s">
        <v>607</v>
      </c>
    </row>
    <row r="324" spans="1:2">
      <c r="A324" s="33" t="s">
        <v>1200</v>
      </c>
      <c r="B324" s="33" t="s">
        <v>1233</v>
      </c>
    </row>
    <row r="325" spans="1:2">
      <c r="A325" s="36" t="s">
        <v>608</v>
      </c>
      <c r="B325" s="36" t="s">
        <v>609</v>
      </c>
    </row>
    <row r="326" spans="1:2">
      <c r="A326" s="36" t="s">
        <v>1094</v>
      </c>
      <c r="B326" s="36" t="s">
        <v>1161</v>
      </c>
    </row>
    <row r="327" spans="1:2">
      <c r="A327" s="31" t="s">
        <v>610</v>
      </c>
      <c r="B327" s="31" t="s">
        <v>610</v>
      </c>
    </row>
    <row r="328" spans="1:2" ht="15">
      <c r="A328" s="237" t="s">
        <v>1277</v>
      </c>
      <c r="B328" s="237" t="s">
        <v>1292</v>
      </c>
    </row>
    <row r="329" spans="1:2">
      <c r="A329" s="34" t="s">
        <v>611</v>
      </c>
      <c r="B329" s="34" t="s">
        <v>611</v>
      </c>
    </row>
    <row r="330" spans="1:2">
      <c r="A330" s="31" t="s">
        <v>168</v>
      </c>
      <c r="B330" s="31" t="s">
        <v>170</v>
      </c>
    </row>
    <row r="331" spans="1:2">
      <c r="A331" s="32" t="s">
        <v>612</v>
      </c>
      <c r="B331" s="32" t="s">
        <v>613</v>
      </c>
    </row>
    <row r="332" spans="1:2">
      <c r="A332" s="31" t="s">
        <v>614</v>
      </c>
      <c r="B332" s="31" t="s">
        <v>615</v>
      </c>
    </row>
    <row r="333" spans="1:2">
      <c r="A333" s="36" t="s">
        <v>616</v>
      </c>
      <c r="B333" s="36" t="s">
        <v>617</v>
      </c>
    </row>
    <row r="334" spans="1:2">
      <c r="A334" s="31" t="s">
        <v>618</v>
      </c>
      <c r="B334" s="31" t="s">
        <v>619</v>
      </c>
    </row>
    <row r="335" spans="1:2">
      <c r="A335" s="33" t="s">
        <v>620</v>
      </c>
      <c r="B335" s="33" t="s">
        <v>621</v>
      </c>
    </row>
    <row r="336" spans="1:2">
      <c r="A336" s="36" t="s">
        <v>1115</v>
      </c>
      <c r="B336" s="36" t="s">
        <v>1174</v>
      </c>
    </row>
    <row r="337" spans="1:2">
      <c r="A337" s="31" t="s">
        <v>622</v>
      </c>
      <c r="B337" s="31" t="s">
        <v>623</v>
      </c>
    </row>
    <row r="338" spans="1:2">
      <c r="A338" s="32" t="s">
        <v>624</v>
      </c>
      <c r="B338" s="32" t="s">
        <v>625</v>
      </c>
    </row>
    <row r="339" spans="1:2">
      <c r="A339" s="32" t="s">
        <v>626</v>
      </c>
      <c r="B339" s="32" t="s">
        <v>627</v>
      </c>
    </row>
    <row r="340" spans="1:2">
      <c r="A340" s="33" t="s">
        <v>628</v>
      </c>
      <c r="B340" s="33" t="s">
        <v>629</v>
      </c>
    </row>
    <row r="341" spans="1:2">
      <c r="A341" s="34" t="s">
        <v>1082</v>
      </c>
      <c r="B341" s="34" t="s">
        <v>1082</v>
      </c>
    </row>
    <row r="342" spans="1:2">
      <c r="A342" s="33" t="s">
        <v>630</v>
      </c>
      <c r="B342" s="33" t="s">
        <v>631</v>
      </c>
    </row>
    <row r="343" spans="1:2">
      <c r="A343" s="33" t="s">
        <v>1194</v>
      </c>
      <c r="B343" s="33" t="s">
        <v>1228</v>
      </c>
    </row>
    <row r="344" spans="1:2">
      <c r="A344" s="33" t="s">
        <v>632</v>
      </c>
      <c r="B344" s="33" t="s">
        <v>633</v>
      </c>
    </row>
    <row r="345" spans="1:2">
      <c r="A345" s="31" t="s">
        <v>634</v>
      </c>
      <c r="B345" s="31" t="s">
        <v>634</v>
      </c>
    </row>
    <row r="346" spans="1:2">
      <c r="A346" s="33" t="s">
        <v>635</v>
      </c>
      <c r="B346" s="33" t="s">
        <v>636</v>
      </c>
    </row>
    <row r="347" spans="1:2">
      <c r="A347" s="36" t="s">
        <v>637</v>
      </c>
      <c r="B347" s="36" t="s">
        <v>638</v>
      </c>
    </row>
    <row r="348" spans="1:2">
      <c r="A348" s="36" t="s">
        <v>1078</v>
      </c>
      <c r="B348" s="36" t="s">
        <v>1152</v>
      </c>
    </row>
    <row r="349" spans="1:2">
      <c r="A349" s="31" t="s">
        <v>639</v>
      </c>
      <c r="B349" s="31" t="s">
        <v>640</v>
      </c>
    </row>
    <row r="350" spans="1:2">
      <c r="A350" s="23" t="s">
        <v>27</v>
      </c>
      <c r="B350" s="23" t="s">
        <v>29</v>
      </c>
    </row>
    <row r="351" spans="1:2">
      <c r="A351" s="32" t="s">
        <v>641</v>
      </c>
      <c r="B351" s="32" t="s">
        <v>642</v>
      </c>
    </row>
    <row r="352" spans="1:2">
      <c r="A352" s="31" t="s">
        <v>643</v>
      </c>
      <c r="B352" s="31" t="s">
        <v>644</v>
      </c>
    </row>
    <row r="353" spans="1:2">
      <c r="A353" s="33" t="s">
        <v>209</v>
      </c>
      <c r="B353" s="33" t="s">
        <v>645</v>
      </c>
    </row>
    <row r="354" spans="1:2">
      <c r="A354" s="34" t="s">
        <v>646</v>
      </c>
      <c r="B354" s="34" t="s">
        <v>646</v>
      </c>
    </row>
    <row r="355" spans="1:2">
      <c r="A355" s="32" t="s">
        <v>647</v>
      </c>
      <c r="B355" s="32" t="s">
        <v>648</v>
      </c>
    </row>
    <row r="356" spans="1:2">
      <c r="A356" s="33" t="s">
        <v>1190</v>
      </c>
      <c r="B356" s="33" t="s">
        <v>1226</v>
      </c>
    </row>
    <row r="357" spans="1:2">
      <c r="A357" s="23" t="s">
        <v>62</v>
      </c>
      <c r="B357" s="23" t="s">
        <v>63</v>
      </c>
    </row>
    <row r="358" spans="1:2">
      <c r="A358" s="33" t="s">
        <v>649</v>
      </c>
      <c r="B358" s="33" t="s">
        <v>650</v>
      </c>
    </row>
    <row r="359" spans="1:2">
      <c r="A359" s="36" t="s">
        <v>651</v>
      </c>
      <c r="B359" s="36" t="s">
        <v>652</v>
      </c>
    </row>
    <row r="360" spans="1:2">
      <c r="A360" s="34" t="s">
        <v>653</v>
      </c>
      <c r="B360" s="34" t="s">
        <v>653</v>
      </c>
    </row>
    <row r="361" spans="1:2">
      <c r="A361" s="36" t="s">
        <v>1122</v>
      </c>
      <c r="B361" s="36" t="s">
        <v>1180</v>
      </c>
    </row>
    <row r="362" spans="1:2">
      <c r="A362" s="31" t="s">
        <v>654</v>
      </c>
      <c r="B362" s="31" t="s">
        <v>655</v>
      </c>
    </row>
    <row r="363" spans="1:2">
      <c r="A363" s="33" t="s">
        <v>656</v>
      </c>
      <c r="B363" s="33" t="s">
        <v>657</v>
      </c>
    </row>
    <row r="364" spans="1:2">
      <c r="A364" s="33" t="s">
        <v>1183</v>
      </c>
      <c r="B364" s="33" t="s">
        <v>1221</v>
      </c>
    </row>
    <row r="365" spans="1:2">
      <c r="A365" s="32" t="s">
        <v>658</v>
      </c>
      <c r="B365" s="32" t="s">
        <v>658</v>
      </c>
    </row>
    <row r="366" spans="1:2">
      <c r="A366" s="33" t="s">
        <v>659</v>
      </c>
      <c r="B366" s="33" t="s">
        <v>660</v>
      </c>
    </row>
    <row r="367" spans="1:2">
      <c r="A367" s="33" t="s">
        <v>661</v>
      </c>
      <c r="B367" s="33" t="s">
        <v>662</v>
      </c>
    </row>
    <row r="368" spans="1:2">
      <c r="A368" s="32" t="s">
        <v>663</v>
      </c>
      <c r="B368" s="32" t="s">
        <v>664</v>
      </c>
    </row>
    <row r="369" spans="1:2">
      <c r="A369" s="34" t="s">
        <v>665</v>
      </c>
      <c r="B369" s="34" t="s">
        <v>665</v>
      </c>
    </row>
    <row r="370" spans="1:2">
      <c r="A370" s="36" t="s">
        <v>77</v>
      </c>
      <c r="B370" s="36" t="s">
        <v>78</v>
      </c>
    </row>
    <row r="371" spans="1:2">
      <c r="A371" s="31" t="s">
        <v>208</v>
      </c>
      <c r="B371" s="31" t="s">
        <v>666</v>
      </c>
    </row>
    <row r="372" spans="1:2">
      <c r="A372" s="36" t="s">
        <v>667</v>
      </c>
      <c r="B372" s="36" t="s">
        <v>668</v>
      </c>
    </row>
    <row r="373" spans="1:2">
      <c r="A373" s="33" t="s">
        <v>1197</v>
      </c>
      <c r="B373" s="33" t="s">
        <v>1230</v>
      </c>
    </row>
    <row r="374" spans="1:2">
      <c r="A374" s="31" t="s">
        <v>669</v>
      </c>
      <c r="B374" s="31" t="s">
        <v>670</v>
      </c>
    </row>
    <row r="375" spans="1:2">
      <c r="A375" s="33" t="s">
        <v>671</v>
      </c>
      <c r="B375" s="33" t="s">
        <v>672</v>
      </c>
    </row>
    <row r="376" spans="1:2">
      <c r="A376" s="36" t="s">
        <v>1111</v>
      </c>
      <c r="B376" s="36" t="s">
        <v>1170</v>
      </c>
    </row>
    <row r="377" spans="1:2">
      <c r="A377" s="31" t="s">
        <v>673</v>
      </c>
      <c r="B377" s="31" t="s">
        <v>673</v>
      </c>
    </row>
    <row r="378" spans="1:2">
      <c r="A378" s="32" t="s">
        <v>674</v>
      </c>
      <c r="B378" s="32" t="s">
        <v>674</v>
      </c>
    </row>
    <row r="379" spans="1:2">
      <c r="A379" s="32" t="s">
        <v>675</v>
      </c>
      <c r="B379" s="32" t="s">
        <v>676</v>
      </c>
    </row>
    <row r="380" spans="1:2">
      <c r="A380" s="32" t="s">
        <v>677</v>
      </c>
      <c r="B380" s="32" t="s">
        <v>678</v>
      </c>
    </row>
    <row r="381" spans="1:2">
      <c r="A381" s="31" t="s">
        <v>679</v>
      </c>
      <c r="B381" s="31" t="s">
        <v>679</v>
      </c>
    </row>
    <row r="382" spans="1:2">
      <c r="A382" s="34" t="s">
        <v>1070</v>
      </c>
      <c r="B382" s="34" t="s">
        <v>1070</v>
      </c>
    </row>
    <row r="383" spans="1:2">
      <c r="A383" s="34" t="s">
        <v>680</v>
      </c>
      <c r="B383" s="34" t="s">
        <v>680</v>
      </c>
    </row>
    <row r="384" spans="1:2">
      <c r="A384" s="31" t="s">
        <v>184</v>
      </c>
      <c r="B384" s="31" t="s">
        <v>186</v>
      </c>
    </row>
    <row r="385" spans="1:2">
      <c r="A385" s="36" t="s">
        <v>681</v>
      </c>
      <c r="B385" s="36" t="s">
        <v>681</v>
      </c>
    </row>
    <row r="386" spans="1:2">
      <c r="A386" s="32" t="s">
        <v>682</v>
      </c>
      <c r="B386" s="32" t="s">
        <v>683</v>
      </c>
    </row>
    <row r="387" spans="1:2">
      <c r="A387" s="33" t="s">
        <v>684</v>
      </c>
      <c r="B387" s="33" t="s">
        <v>685</v>
      </c>
    </row>
    <row r="388" spans="1:2">
      <c r="A388" s="32" t="s">
        <v>56</v>
      </c>
      <c r="B388" s="32" t="s">
        <v>57</v>
      </c>
    </row>
    <row r="389" spans="1:2">
      <c r="A389" s="31" t="s">
        <v>686</v>
      </c>
      <c r="B389" s="31" t="s">
        <v>687</v>
      </c>
    </row>
    <row r="390" spans="1:2">
      <c r="A390" s="31" t="s">
        <v>688</v>
      </c>
      <c r="B390" s="31" t="s">
        <v>689</v>
      </c>
    </row>
    <row r="391" spans="1:2">
      <c r="A391" s="31" t="s">
        <v>690</v>
      </c>
      <c r="B391" s="31" t="s">
        <v>691</v>
      </c>
    </row>
    <row r="392" spans="1:2">
      <c r="A392" s="32" t="s">
        <v>692</v>
      </c>
      <c r="B392" s="32" t="s">
        <v>693</v>
      </c>
    </row>
    <row r="393" spans="1:2">
      <c r="A393" s="32" t="s">
        <v>694</v>
      </c>
      <c r="B393" s="32" t="s">
        <v>695</v>
      </c>
    </row>
    <row r="394" spans="1:2">
      <c r="A394" s="33" t="s">
        <v>696</v>
      </c>
      <c r="B394" s="33" t="s">
        <v>697</v>
      </c>
    </row>
    <row r="395" spans="1:2">
      <c r="A395" s="32" t="s">
        <v>698</v>
      </c>
      <c r="B395" s="32" t="s">
        <v>699</v>
      </c>
    </row>
    <row r="396" spans="1:2">
      <c r="A396" s="36" t="s">
        <v>1092</v>
      </c>
      <c r="B396" s="36" t="s">
        <v>1160</v>
      </c>
    </row>
    <row r="397" spans="1:2">
      <c r="A397" s="34" t="s">
        <v>1084</v>
      </c>
      <c r="B397" s="34" t="s">
        <v>1154</v>
      </c>
    </row>
    <row r="398" spans="1:2">
      <c r="A398" s="34" t="s">
        <v>700</v>
      </c>
      <c r="B398" s="34" t="s">
        <v>700</v>
      </c>
    </row>
    <row r="399" spans="1:2">
      <c r="A399" s="23" t="s">
        <v>156</v>
      </c>
      <c r="B399" s="23" t="s">
        <v>157</v>
      </c>
    </row>
    <row r="400" spans="1:2">
      <c r="A400" s="32" t="s">
        <v>701</v>
      </c>
      <c r="B400" s="32" t="s">
        <v>702</v>
      </c>
    </row>
    <row r="401" spans="1:2">
      <c r="A401" s="34" t="s">
        <v>703</v>
      </c>
      <c r="B401" s="34" t="s">
        <v>703</v>
      </c>
    </row>
    <row r="402" spans="1:2">
      <c r="A402" s="33" t="s">
        <v>704</v>
      </c>
      <c r="B402" s="33" t="s">
        <v>705</v>
      </c>
    </row>
    <row r="403" spans="1:2">
      <c r="A403" s="31" t="s">
        <v>706</v>
      </c>
      <c r="B403" s="31" t="s">
        <v>707</v>
      </c>
    </row>
    <row r="404" spans="1:2">
      <c r="A404" s="31" t="s">
        <v>708</v>
      </c>
      <c r="B404" s="31" t="s">
        <v>709</v>
      </c>
    </row>
    <row r="405" spans="1:2">
      <c r="A405" s="35" t="s">
        <v>710</v>
      </c>
      <c r="B405" s="35" t="s">
        <v>711</v>
      </c>
    </row>
    <row r="406" spans="1:2">
      <c r="A406" s="23" t="s">
        <v>712</v>
      </c>
      <c r="B406" s="23" t="s">
        <v>713</v>
      </c>
    </row>
    <row r="407" spans="1:2">
      <c r="A407" s="31" t="s">
        <v>102</v>
      </c>
      <c r="B407" s="31" t="s">
        <v>104</v>
      </c>
    </row>
    <row r="408" spans="1:2">
      <c r="A408" s="31" t="s">
        <v>102</v>
      </c>
      <c r="B408" s="31" t="s">
        <v>104</v>
      </c>
    </row>
    <row r="409" spans="1:2">
      <c r="A409" s="31" t="s">
        <v>714</v>
      </c>
      <c r="B409" s="31" t="s">
        <v>714</v>
      </c>
    </row>
    <row r="410" spans="1:2">
      <c r="A410" s="31" t="s">
        <v>715</v>
      </c>
      <c r="B410" s="31" t="s">
        <v>716</v>
      </c>
    </row>
    <row r="411" spans="1:2">
      <c r="A411" s="32" t="s">
        <v>717</v>
      </c>
      <c r="B411" s="32" t="s">
        <v>717</v>
      </c>
    </row>
    <row r="412" spans="1:2">
      <c r="A412" s="32" t="s">
        <v>718</v>
      </c>
      <c r="B412" s="32" t="s">
        <v>718</v>
      </c>
    </row>
    <row r="413" spans="1:2">
      <c r="A413" s="32" t="s">
        <v>719</v>
      </c>
      <c r="B413" s="32" t="s">
        <v>720</v>
      </c>
    </row>
    <row r="414" spans="1:2" ht="15">
      <c r="A414" s="240" t="s">
        <v>1288</v>
      </c>
      <c r="B414" s="240" t="s">
        <v>1298</v>
      </c>
    </row>
    <row r="415" spans="1:2">
      <c r="A415" s="31" t="s">
        <v>721</v>
      </c>
      <c r="B415" s="31" t="s">
        <v>722</v>
      </c>
    </row>
    <row r="416" spans="1:2">
      <c r="A416" s="31" t="s">
        <v>723</v>
      </c>
      <c r="B416" s="31" t="s">
        <v>724</v>
      </c>
    </row>
    <row r="417" spans="1:2">
      <c r="A417" s="33" t="s">
        <v>725</v>
      </c>
      <c r="B417" s="33" t="s">
        <v>726</v>
      </c>
    </row>
    <row r="418" spans="1:2">
      <c r="A418" s="32" t="s">
        <v>124</v>
      </c>
      <c r="B418" s="32" t="s">
        <v>125</v>
      </c>
    </row>
    <row r="419" spans="1:2">
      <c r="A419" s="36" t="s">
        <v>1119</v>
      </c>
      <c r="B419" s="36" t="s">
        <v>1177</v>
      </c>
    </row>
    <row r="420" spans="1:2">
      <c r="A420" s="33" t="s">
        <v>727</v>
      </c>
      <c r="B420" s="33" t="s">
        <v>728</v>
      </c>
    </row>
    <row r="421" spans="1:2">
      <c r="A421" s="36" t="s">
        <v>1085</v>
      </c>
      <c r="B421" s="36" t="s">
        <v>1155</v>
      </c>
    </row>
    <row r="422" spans="1:2">
      <c r="A422" s="36" t="s">
        <v>1085</v>
      </c>
      <c r="B422" s="36" t="s">
        <v>1155</v>
      </c>
    </row>
    <row r="423" spans="1:2">
      <c r="A423" s="32" t="s">
        <v>729</v>
      </c>
      <c r="B423" s="32" t="s">
        <v>730</v>
      </c>
    </row>
    <row r="424" spans="1:2">
      <c r="A424" s="33" t="s">
        <v>99</v>
      </c>
      <c r="B424" s="33" t="s">
        <v>100</v>
      </c>
    </row>
    <row r="425" spans="1:2">
      <c r="A425" s="32" t="s">
        <v>731</v>
      </c>
      <c r="B425" s="32" t="s">
        <v>732</v>
      </c>
    </row>
    <row r="426" spans="1:2">
      <c r="A426" s="32" t="s">
        <v>733</v>
      </c>
      <c r="B426" s="32" t="s">
        <v>734</v>
      </c>
    </row>
    <row r="427" spans="1:2">
      <c r="A427" s="32" t="s">
        <v>735</v>
      </c>
      <c r="B427" s="32" t="s">
        <v>736</v>
      </c>
    </row>
    <row r="428" spans="1:2">
      <c r="A428" s="31" t="s">
        <v>737</v>
      </c>
      <c r="B428" s="31" t="s">
        <v>738</v>
      </c>
    </row>
    <row r="429" spans="1:2">
      <c r="A429" s="33" t="s">
        <v>1217</v>
      </c>
      <c r="B429" s="33" t="s">
        <v>1245</v>
      </c>
    </row>
    <row r="430" spans="1:2">
      <c r="A430" s="32" t="s">
        <v>739</v>
      </c>
      <c r="B430" s="32" t="s">
        <v>740</v>
      </c>
    </row>
    <row r="431" spans="1:2">
      <c r="A431" s="33" t="s">
        <v>1218</v>
      </c>
      <c r="B431" s="33" t="s">
        <v>1246</v>
      </c>
    </row>
    <row r="432" spans="1:2">
      <c r="A432" s="34" t="s">
        <v>741</v>
      </c>
      <c r="B432" s="34" t="s">
        <v>742</v>
      </c>
    </row>
    <row r="433" spans="1:2">
      <c r="A433" s="31" t="s">
        <v>743</v>
      </c>
      <c r="B433" s="31" t="s">
        <v>744</v>
      </c>
    </row>
    <row r="434" spans="1:2">
      <c r="A434" s="36" t="s">
        <v>1106</v>
      </c>
      <c r="B434" s="36" t="s">
        <v>1168</v>
      </c>
    </row>
    <row r="435" spans="1:2">
      <c r="A435" s="32" t="s">
        <v>745</v>
      </c>
      <c r="B435" s="32" t="s">
        <v>746</v>
      </c>
    </row>
    <row r="436" spans="1:2">
      <c r="A436" s="32" t="s">
        <v>747</v>
      </c>
      <c r="B436" s="32" t="s">
        <v>748</v>
      </c>
    </row>
    <row r="437" spans="1:2">
      <c r="A437" s="33" t="s">
        <v>749</v>
      </c>
      <c r="B437" s="33" t="s">
        <v>750</v>
      </c>
    </row>
    <row r="438" spans="1:2">
      <c r="A438" s="31" t="s">
        <v>751</v>
      </c>
      <c r="B438" s="31" t="s">
        <v>752</v>
      </c>
    </row>
    <row r="439" spans="1:2">
      <c r="A439" s="32" t="s">
        <v>753</v>
      </c>
      <c r="B439" s="32" t="s">
        <v>754</v>
      </c>
    </row>
    <row r="440" spans="1:2">
      <c r="A440" s="32" t="s">
        <v>755</v>
      </c>
      <c r="B440" s="32" t="s">
        <v>756</v>
      </c>
    </row>
    <row r="441" spans="1:2">
      <c r="A441" s="33" t="s">
        <v>757</v>
      </c>
      <c r="B441" s="33" t="s">
        <v>758</v>
      </c>
    </row>
    <row r="442" spans="1:2">
      <c r="A442" s="31" t="s">
        <v>759</v>
      </c>
      <c r="B442" s="31" t="s">
        <v>760</v>
      </c>
    </row>
    <row r="443" spans="1:2">
      <c r="A443" s="31" t="s">
        <v>761</v>
      </c>
      <c r="B443" s="31" t="s">
        <v>762</v>
      </c>
    </row>
    <row r="444" spans="1:2">
      <c r="A444" s="33" t="s">
        <v>1213</v>
      </c>
      <c r="B444" s="33" t="s">
        <v>1243</v>
      </c>
    </row>
    <row r="445" spans="1:2">
      <c r="A445" s="33" t="s">
        <v>763</v>
      </c>
      <c r="B445" s="33" t="s">
        <v>764</v>
      </c>
    </row>
    <row r="446" spans="1:2">
      <c r="A446" s="23" t="s">
        <v>143</v>
      </c>
      <c r="B446" s="23" t="s">
        <v>145</v>
      </c>
    </row>
    <row r="447" spans="1:2">
      <c r="A447" s="32" t="s">
        <v>765</v>
      </c>
      <c r="B447" s="32" t="s">
        <v>765</v>
      </c>
    </row>
    <row r="448" spans="1:2">
      <c r="A448" s="31" t="s">
        <v>766</v>
      </c>
      <c r="B448" s="31" t="s">
        <v>767</v>
      </c>
    </row>
    <row r="449" spans="1:2">
      <c r="A449" s="34" t="s">
        <v>768</v>
      </c>
      <c r="B449" s="34" t="s">
        <v>769</v>
      </c>
    </row>
    <row r="450" spans="1:2">
      <c r="A450" s="31" t="s">
        <v>770</v>
      </c>
      <c r="B450" s="31" t="s">
        <v>770</v>
      </c>
    </row>
    <row r="451" spans="1:2">
      <c r="A451" s="33" t="s">
        <v>771</v>
      </c>
      <c r="B451" s="33" t="s">
        <v>772</v>
      </c>
    </row>
    <row r="452" spans="1:2">
      <c r="A452" s="33" t="s">
        <v>773</v>
      </c>
      <c r="B452" s="33" t="s">
        <v>774</v>
      </c>
    </row>
    <row r="453" spans="1:2">
      <c r="A453" s="36" t="s">
        <v>775</v>
      </c>
      <c r="B453" s="36" t="s">
        <v>776</v>
      </c>
    </row>
    <row r="454" spans="1:2">
      <c r="A454" s="33" t="s">
        <v>777</v>
      </c>
      <c r="B454" s="33" t="s">
        <v>778</v>
      </c>
    </row>
    <row r="455" spans="1:2">
      <c r="A455" s="31" t="s">
        <v>779</v>
      </c>
      <c r="B455" s="31" t="s">
        <v>780</v>
      </c>
    </row>
    <row r="456" spans="1:2">
      <c r="A456" s="23" t="s">
        <v>781</v>
      </c>
      <c r="B456" s="23" t="s">
        <v>782</v>
      </c>
    </row>
    <row r="457" spans="1:2">
      <c r="A457" s="33" t="s">
        <v>783</v>
      </c>
      <c r="B457" s="33" t="s">
        <v>784</v>
      </c>
    </row>
    <row r="458" spans="1:2">
      <c r="A458" s="32" t="s">
        <v>785</v>
      </c>
      <c r="B458" s="32" t="s">
        <v>786</v>
      </c>
    </row>
    <row r="459" spans="1:2">
      <c r="A459" s="31" t="s">
        <v>787</v>
      </c>
      <c r="B459" s="31" t="s">
        <v>788</v>
      </c>
    </row>
    <row r="460" spans="1:2">
      <c r="A460" s="36" t="s">
        <v>1080</v>
      </c>
      <c r="B460" s="36" t="s">
        <v>1153</v>
      </c>
    </row>
    <row r="461" spans="1:2">
      <c r="A461" s="31" t="s">
        <v>789</v>
      </c>
      <c r="B461" s="31" t="s">
        <v>790</v>
      </c>
    </row>
    <row r="462" spans="1:2">
      <c r="A462" s="34" t="s">
        <v>1065</v>
      </c>
      <c r="B462" s="34" t="s">
        <v>1146</v>
      </c>
    </row>
    <row r="463" spans="1:2">
      <c r="A463" s="33" t="s">
        <v>1189</v>
      </c>
      <c r="B463" s="33" t="s">
        <v>1225</v>
      </c>
    </row>
    <row r="464" spans="1:2">
      <c r="A464" s="32" t="s">
        <v>791</v>
      </c>
      <c r="B464" s="32" t="s">
        <v>792</v>
      </c>
    </row>
    <row r="465" spans="1:2">
      <c r="A465" s="23" t="s">
        <v>47</v>
      </c>
      <c r="B465" s="23" t="s">
        <v>49</v>
      </c>
    </row>
    <row r="466" spans="1:2">
      <c r="A466" s="34" t="s">
        <v>1086</v>
      </c>
      <c r="B466" s="34" t="s">
        <v>1156</v>
      </c>
    </row>
    <row r="467" spans="1:2">
      <c r="A467" s="31" t="s">
        <v>179</v>
      </c>
      <c r="B467" s="31" t="s">
        <v>180</v>
      </c>
    </row>
    <row r="468" spans="1:2">
      <c r="A468" s="31" t="s">
        <v>179</v>
      </c>
      <c r="B468" s="31" t="s">
        <v>180</v>
      </c>
    </row>
    <row r="469" spans="1:2">
      <c r="A469" s="23" t="s">
        <v>59</v>
      </c>
      <c r="B469" s="23" t="s">
        <v>61</v>
      </c>
    </row>
    <row r="470" spans="1:2">
      <c r="A470" s="36" t="s">
        <v>793</v>
      </c>
      <c r="B470" s="36" t="s">
        <v>794</v>
      </c>
    </row>
    <row r="471" spans="1:2">
      <c r="A471" s="34" t="s">
        <v>795</v>
      </c>
      <c r="B471" s="34" t="s">
        <v>796</v>
      </c>
    </row>
    <row r="472" spans="1:2">
      <c r="A472" s="34" t="s">
        <v>797</v>
      </c>
      <c r="B472" s="34" t="s">
        <v>797</v>
      </c>
    </row>
    <row r="473" spans="1:2">
      <c r="A473" s="32" t="s">
        <v>798</v>
      </c>
      <c r="B473" s="32" t="s">
        <v>799</v>
      </c>
    </row>
    <row r="474" spans="1:2">
      <c r="A474" s="31" t="s">
        <v>800</v>
      </c>
      <c r="B474" s="31" t="s">
        <v>801</v>
      </c>
    </row>
    <row r="475" spans="1:2">
      <c r="A475" s="32" t="s">
        <v>802</v>
      </c>
      <c r="B475" s="32" t="s">
        <v>803</v>
      </c>
    </row>
    <row r="476" spans="1:2">
      <c r="A476" s="34" t="s">
        <v>804</v>
      </c>
      <c r="B476" s="34" t="s">
        <v>804</v>
      </c>
    </row>
    <row r="477" spans="1:2">
      <c r="A477" s="33" t="s">
        <v>1199</v>
      </c>
      <c r="B477" s="33" t="s">
        <v>1232</v>
      </c>
    </row>
    <row r="478" spans="1:2">
      <c r="A478" s="32" t="s">
        <v>805</v>
      </c>
      <c r="B478" s="32" t="s">
        <v>805</v>
      </c>
    </row>
    <row r="479" spans="1:2">
      <c r="A479" s="32" t="s">
        <v>806</v>
      </c>
      <c r="B479" s="32" t="s">
        <v>807</v>
      </c>
    </row>
    <row r="480" spans="1:2">
      <c r="A480" s="31" t="s">
        <v>808</v>
      </c>
      <c r="B480" s="31" t="s">
        <v>809</v>
      </c>
    </row>
    <row r="481" spans="1:2">
      <c r="A481" s="31" t="s">
        <v>810</v>
      </c>
      <c r="B481" s="31" t="s">
        <v>811</v>
      </c>
    </row>
    <row r="482" spans="1:2">
      <c r="A482" s="31" t="s">
        <v>812</v>
      </c>
      <c r="B482" s="31" t="s">
        <v>813</v>
      </c>
    </row>
    <row r="483" spans="1:2">
      <c r="A483" s="32" t="s">
        <v>814</v>
      </c>
      <c r="B483" s="32" t="s">
        <v>814</v>
      </c>
    </row>
    <row r="484" spans="1:2">
      <c r="A484" s="32" t="s">
        <v>139</v>
      </c>
      <c r="B484" s="32" t="s">
        <v>141</v>
      </c>
    </row>
    <row r="485" spans="1:2">
      <c r="A485" s="36" t="s">
        <v>1116</v>
      </c>
      <c r="B485" s="36" t="s">
        <v>1175</v>
      </c>
    </row>
    <row r="486" spans="1:2">
      <c r="A486" s="34" t="s">
        <v>1076</v>
      </c>
      <c r="B486" s="34" t="s">
        <v>1151</v>
      </c>
    </row>
    <row r="487" spans="1:2">
      <c r="A487" s="32" t="s">
        <v>815</v>
      </c>
      <c r="B487" s="32" t="s">
        <v>816</v>
      </c>
    </row>
    <row r="488" spans="1:2">
      <c r="A488" s="32" t="s">
        <v>817</v>
      </c>
      <c r="B488" s="32" t="s">
        <v>817</v>
      </c>
    </row>
    <row r="489" spans="1:2">
      <c r="A489" s="31" t="s">
        <v>818</v>
      </c>
      <c r="B489" s="31" t="s">
        <v>819</v>
      </c>
    </row>
    <row r="490" spans="1:2">
      <c r="A490" s="32" t="s">
        <v>820</v>
      </c>
      <c r="B490" s="32" t="s">
        <v>821</v>
      </c>
    </row>
    <row r="491" spans="1:2">
      <c r="A491" s="31" t="s">
        <v>822</v>
      </c>
      <c r="B491" s="31" t="s">
        <v>823</v>
      </c>
    </row>
    <row r="492" spans="1:2">
      <c r="A492" s="32" t="s">
        <v>824</v>
      </c>
      <c r="B492" s="32" t="s">
        <v>824</v>
      </c>
    </row>
    <row r="493" spans="1:2">
      <c r="A493" s="32" t="s">
        <v>825</v>
      </c>
      <c r="B493" s="32" t="s">
        <v>825</v>
      </c>
    </row>
    <row r="494" spans="1:2">
      <c r="A494" s="32" t="s">
        <v>826</v>
      </c>
      <c r="B494" s="32" t="s">
        <v>827</v>
      </c>
    </row>
    <row r="495" spans="1:2">
      <c r="A495" s="32" t="s">
        <v>828</v>
      </c>
      <c r="B495" s="32" t="s">
        <v>828</v>
      </c>
    </row>
    <row r="496" spans="1:2">
      <c r="A496" s="23" t="s">
        <v>149</v>
      </c>
      <c r="B496" s="23" t="s">
        <v>151</v>
      </c>
    </row>
    <row r="497" spans="1:2">
      <c r="A497" s="34" t="s">
        <v>829</v>
      </c>
      <c r="B497" s="34" t="s">
        <v>830</v>
      </c>
    </row>
    <row r="498" spans="1:2">
      <c r="A498" s="34" t="s">
        <v>831</v>
      </c>
      <c r="B498" s="34" t="s">
        <v>832</v>
      </c>
    </row>
    <row r="499" spans="1:2">
      <c r="A499" s="23" t="s">
        <v>130</v>
      </c>
      <c r="B499" s="23" t="s">
        <v>131</v>
      </c>
    </row>
    <row r="500" spans="1:2">
      <c r="A500" s="32" t="s">
        <v>833</v>
      </c>
      <c r="B500" s="32" t="s">
        <v>834</v>
      </c>
    </row>
    <row r="501" spans="1:2">
      <c r="A501" s="36" t="s">
        <v>835</v>
      </c>
      <c r="B501" s="36" t="s">
        <v>836</v>
      </c>
    </row>
    <row r="502" spans="1:2">
      <c r="A502" s="33" t="s">
        <v>837</v>
      </c>
      <c r="B502" s="33" t="s">
        <v>838</v>
      </c>
    </row>
    <row r="503" spans="1:2">
      <c r="A503" s="32" t="s">
        <v>839</v>
      </c>
      <c r="B503" s="32" t="s">
        <v>840</v>
      </c>
    </row>
    <row r="504" spans="1:2">
      <c r="A504" s="33" t="s">
        <v>841</v>
      </c>
      <c r="B504" s="33" t="s">
        <v>842</v>
      </c>
    </row>
    <row r="505" spans="1:2">
      <c r="A505" s="31" t="s">
        <v>843</v>
      </c>
      <c r="B505" s="31" t="s">
        <v>844</v>
      </c>
    </row>
    <row r="506" spans="1:2">
      <c r="A506" s="34" t="s">
        <v>845</v>
      </c>
      <c r="B506" s="34" t="s">
        <v>846</v>
      </c>
    </row>
    <row r="507" spans="1:2">
      <c r="A507" s="32" t="s">
        <v>847</v>
      </c>
      <c r="B507" s="32" t="s">
        <v>848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opLeftCell="A13" workbookViewId="0">
      <selection activeCell="A11" sqref="A11:XFD11"/>
    </sheetView>
  </sheetViews>
  <sheetFormatPr defaultRowHeight="12.75"/>
  <cols>
    <col min="1" max="1" width="10.7109375" customWidth="1"/>
    <col min="2" max="2" width="28" customWidth="1"/>
    <col min="3" max="3" width="9" customWidth="1"/>
    <col min="4" max="4" width="26.28515625" bestFit="1" customWidth="1"/>
    <col min="5" max="5" width="5.5703125" style="284" bestFit="1" customWidth="1"/>
    <col min="6" max="9" width="10.7109375" style="31" customWidth="1"/>
    <col min="10" max="10" width="11" customWidth="1"/>
  </cols>
  <sheetData>
    <row r="1" spans="1:14" ht="22.5">
      <c r="A1" s="1" t="s">
        <v>1052</v>
      </c>
      <c r="C1" s="4"/>
      <c r="D1" s="441" t="s">
        <v>1574</v>
      </c>
      <c r="E1" s="441"/>
      <c r="F1" s="441"/>
      <c r="G1" s="441"/>
      <c r="H1" s="441"/>
      <c r="I1" s="441"/>
      <c r="J1" s="115"/>
      <c r="K1" s="115"/>
      <c r="L1" s="115"/>
      <c r="M1" s="115"/>
      <c r="N1" s="1"/>
    </row>
    <row r="2" spans="1:14" ht="23.25">
      <c r="A2" s="1"/>
      <c r="C2" s="4"/>
      <c r="D2" s="1"/>
      <c r="E2" s="282"/>
      <c r="F2" s="115"/>
      <c r="G2" s="115"/>
      <c r="H2" s="115"/>
      <c r="I2" s="115" t="s">
        <v>1596</v>
      </c>
      <c r="J2" s="115"/>
      <c r="K2" s="115"/>
      <c r="L2" s="115"/>
      <c r="M2" s="115"/>
      <c r="N2" s="1"/>
    </row>
    <row r="3" spans="1:14" ht="24" thickBot="1">
      <c r="A3" s="147" t="s">
        <v>1584</v>
      </c>
      <c r="B3" s="147"/>
      <c r="C3" s="147"/>
      <c r="D3" s="147"/>
      <c r="E3" s="283"/>
      <c r="F3" s="115"/>
      <c r="G3" s="115"/>
      <c r="H3" s="115"/>
      <c r="I3" s="115" t="s">
        <v>197</v>
      </c>
    </row>
    <row r="4" spans="1:14" ht="16.5" customHeight="1" thickTop="1">
      <c r="A4" s="456"/>
      <c r="B4" s="458" t="s">
        <v>1</v>
      </c>
      <c r="C4" s="458" t="s">
        <v>2</v>
      </c>
      <c r="D4" s="460" t="s">
        <v>3</v>
      </c>
      <c r="E4" s="462" t="s">
        <v>4</v>
      </c>
      <c r="F4" s="464" t="str">
        <f>Kat2S1</f>
        <v>sestava bez náčiní</v>
      </c>
      <c r="G4" s="465"/>
      <c r="H4" s="465"/>
      <c r="I4" s="466"/>
      <c r="J4" s="454" t="s">
        <v>1053</v>
      </c>
    </row>
    <row r="5" spans="1:14" ht="16.5" thickBot="1">
      <c r="A5" s="457">
        <v>0</v>
      </c>
      <c r="B5" s="459">
        <v>0</v>
      </c>
      <c r="C5" s="459">
        <v>0</v>
      </c>
      <c r="D5" s="461">
        <v>0</v>
      </c>
      <c r="E5" s="463"/>
      <c r="F5" s="205" t="s">
        <v>8</v>
      </c>
      <c r="G5" s="148" t="s">
        <v>11</v>
      </c>
      <c r="H5" s="148" t="s">
        <v>5</v>
      </c>
      <c r="I5" s="149" t="s">
        <v>6</v>
      </c>
      <c r="J5" s="455"/>
    </row>
    <row r="6" spans="1:14" ht="32.1" customHeight="1" thickTop="1">
      <c r="A6" s="135">
        <f>Seznam!B13</f>
        <v>2</v>
      </c>
      <c r="B6" s="136" t="str">
        <f>Seznam!C13</f>
        <v xml:space="preserve">Szabová Viktória  </v>
      </c>
      <c r="C6" s="125">
        <f>Seznam!D13</f>
        <v>2010</v>
      </c>
      <c r="D6" s="137" t="str">
        <f>Seznam!E13</f>
        <v>ŠK Juventa Bratislava</v>
      </c>
      <c r="E6" s="286" t="str">
        <f>Seznam!F13</f>
        <v>CZE</v>
      </c>
      <c r="F6" s="201"/>
      <c r="G6" s="138"/>
      <c r="H6" s="138"/>
      <c r="I6" s="139"/>
      <c r="J6" s="281"/>
    </row>
    <row r="7" spans="1:14" ht="32.1" customHeight="1">
      <c r="A7" s="135">
        <f>Seznam!B14</f>
        <v>3</v>
      </c>
      <c r="B7" s="136" t="str">
        <f>Seznam!C14</f>
        <v xml:space="preserve">Fialová Karolína </v>
      </c>
      <c r="C7" s="125">
        <f>Seznam!D14</f>
        <v>2010</v>
      </c>
      <c r="D7" s="137" t="str">
        <f>Seznam!E14</f>
        <v>TJ Sokol Plzeň IV</v>
      </c>
      <c r="E7" s="286" t="str">
        <f>Seznam!F14</f>
        <v>CZE</v>
      </c>
      <c r="F7" s="201"/>
      <c r="G7" s="138"/>
      <c r="H7" s="138"/>
      <c r="I7" s="139"/>
      <c r="J7" s="281"/>
    </row>
    <row r="8" spans="1:14" ht="32.1" customHeight="1">
      <c r="A8" s="183">
        <f>Seznam!B15</f>
        <v>5</v>
      </c>
      <c r="B8" s="184" t="str">
        <f>Seznam!C15</f>
        <v xml:space="preserve">Kratochvílová Leontýna </v>
      </c>
      <c r="C8" s="126">
        <f>Seznam!D15</f>
        <v>2010</v>
      </c>
      <c r="D8" s="185" t="str">
        <f>Seznam!E15</f>
        <v>TJ Sokol Plzeň IV</v>
      </c>
      <c r="E8" s="287" t="str">
        <f>Seznam!F15</f>
        <v>CZE</v>
      </c>
      <c r="F8" s="217"/>
      <c r="G8" s="186"/>
      <c r="H8" s="186"/>
      <c r="I8" s="187"/>
      <c r="J8" s="281"/>
    </row>
    <row r="9" spans="1:14" ht="32.1" customHeight="1">
      <c r="A9" s="183">
        <f>Seznam!B16</f>
        <v>6</v>
      </c>
      <c r="B9" s="184" t="str">
        <f>Seznam!C16</f>
        <v>Janoušková Mia</v>
      </c>
      <c r="C9" s="126">
        <f>Seznam!D16</f>
        <v>2010</v>
      </c>
      <c r="D9" s="185" t="str">
        <f>Seznam!E16</f>
        <v xml:space="preserve">TJSK Prague </v>
      </c>
      <c r="E9" s="287" t="str">
        <f>Seznam!F16</f>
        <v>CZE</v>
      </c>
      <c r="F9" s="217"/>
      <c r="G9" s="186"/>
      <c r="H9" s="186"/>
      <c r="I9" s="187"/>
      <c r="J9" s="281"/>
    </row>
    <row r="10" spans="1:14" ht="32.1" customHeight="1">
      <c r="A10" s="183">
        <f>Seznam!B17</f>
        <v>7</v>
      </c>
      <c r="B10" s="184" t="str">
        <f>Seznam!C17</f>
        <v xml:space="preserve">Ullmanová Tereza </v>
      </c>
      <c r="C10" s="126">
        <f>Seznam!D17</f>
        <v>2010</v>
      </c>
      <c r="D10" s="185" t="str">
        <f>Seznam!E17</f>
        <v>Slavia SK Rapid Plzeň</v>
      </c>
      <c r="E10" s="287" t="str">
        <f>Seznam!F17</f>
        <v>CZE</v>
      </c>
      <c r="F10" s="217"/>
      <c r="G10" s="186"/>
      <c r="H10" s="186"/>
      <c r="I10" s="187"/>
      <c r="J10" s="281"/>
    </row>
    <row r="11" spans="1:14" ht="32.1" customHeight="1">
      <c r="A11" s="183">
        <f>Seznam!B18</f>
        <v>9</v>
      </c>
      <c r="B11" s="184" t="str">
        <f>Seznam!C18</f>
        <v>Kloboučníková Gabriela</v>
      </c>
      <c r="C11" s="126">
        <f>Seznam!D18</f>
        <v>2010</v>
      </c>
      <c r="D11" s="185" t="str">
        <f>Seznam!E18</f>
        <v xml:space="preserve">TJSK Prague </v>
      </c>
      <c r="E11" s="287" t="str">
        <f>Seznam!F18</f>
        <v>CZE</v>
      </c>
      <c r="F11" s="217"/>
      <c r="G11" s="186"/>
      <c r="H11" s="186"/>
      <c r="I11" s="187"/>
      <c r="J11" s="281"/>
    </row>
    <row r="12" spans="1:14" ht="32.1" customHeight="1">
      <c r="A12" s="183">
        <f>Seznam!B19</f>
        <v>10</v>
      </c>
      <c r="B12" s="184" t="str">
        <f>Seznam!C19</f>
        <v xml:space="preserve">Erika Bubeníčková </v>
      </c>
      <c r="C12" s="126">
        <f>Seznam!D19</f>
        <v>2010</v>
      </c>
      <c r="D12" s="185" t="str">
        <f>Seznam!E19</f>
        <v>SK Triumf Praha</v>
      </c>
      <c r="E12" s="287" t="str">
        <f>Seznam!F19</f>
        <v>CZE</v>
      </c>
      <c r="F12" s="217"/>
      <c r="G12" s="186"/>
      <c r="H12" s="186"/>
      <c r="I12" s="187"/>
      <c r="J12" s="281"/>
    </row>
    <row r="13" spans="1:14" ht="32.1" customHeight="1">
      <c r="A13" s="183">
        <f>Seznam!B20</f>
        <v>11</v>
      </c>
      <c r="B13" s="184" t="str">
        <f>Seznam!C20</f>
        <v xml:space="preserve">Schokin Victoria </v>
      </c>
      <c r="C13" s="126">
        <f>Seznam!D20</f>
        <v>2010</v>
      </c>
      <c r="D13" s="185" t="str">
        <f>Seznam!E20</f>
        <v>SVNA Hamburg</v>
      </c>
      <c r="E13" s="287" t="str">
        <f>Seznam!F20</f>
        <v>DEU</v>
      </c>
      <c r="F13" s="217"/>
      <c r="G13" s="186"/>
      <c r="H13" s="186"/>
      <c r="I13" s="187"/>
      <c r="J13" s="281"/>
    </row>
    <row r="14" spans="1:14" ht="32.1" customHeight="1">
      <c r="A14" s="183">
        <f>Seznam!B21</f>
        <v>12</v>
      </c>
      <c r="B14" s="184" t="str">
        <f>Seznam!C21</f>
        <v xml:space="preserve">Malá Agáta </v>
      </c>
      <c r="C14" s="126">
        <f>Seznam!D21</f>
        <v>2010</v>
      </c>
      <c r="D14" s="185" t="str">
        <f>Seznam!E21</f>
        <v>ŠK Juventa Bratislava</v>
      </c>
      <c r="E14" s="287" t="str">
        <f>Seznam!F21</f>
        <v>CZE</v>
      </c>
      <c r="F14" s="217"/>
      <c r="G14" s="186"/>
      <c r="H14" s="186"/>
      <c r="I14" s="187"/>
      <c r="J14" s="281"/>
    </row>
    <row r="15" spans="1:14" ht="32.1" customHeight="1">
      <c r="A15" s="183">
        <f>Seznam!B22</f>
        <v>13</v>
      </c>
      <c r="B15" s="184" t="str">
        <f>Seznam!C22</f>
        <v>Hubená Ema</v>
      </c>
      <c r="C15" s="126">
        <f>Seznam!D22</f>
        <v>2010</v>
      </c>
      <c r="D15" s="185" t="str">
        <f>Seznam!E22</f>
        <v xml:space="preserve">TJSK Prague </v>
      </c>
      <c r="E15" s="287" t="str">
        <f>Seznam!F22</f>
        <v>CZE</v>
      </c>
      <c r="F15" s="217"/>
      <c r="G15" s="186"/>
      <c r="H15" s="186"/>
      <c r="I15" s="187"/>
      <c r="J15" s="281"/>
    </row>
    <row r="16" spans="1:14" ht="32.1" customHeight="1" thickBot="1">
      <c r="A16" s="141">
        <f>Seznam!B23</f>
        <v>14</v>
      </c>
      <c r="B16" s="142" t="str">
        <f>Seznam!C23</f>
        <v>Kaplanová Dorota</v>
      </c>
      <c r="C16" s="127">
        <f>Seznam!D23</f>
        <v>2010</v>
      </c>
      <c r="D16" s="143" t="str">
        <f>Seznam!E23</f>
        <v>RGC Karlovy Vary</v>
      </c>
      <c r="E16" s="288" t="str">
        <f>Seznam!F23</f>
        <v>CZE</v>
      </c>
      <c r="F16" s="144"/>
      <c r="G16" s="144"/>
      <c r="H16" s="144"/>
      <c r="I16" s="144"/>
      <c r="J16" s="372"/>
    </row>
    <row r="17" ht="13.5" thickTop="1"/>
  </sheetData>
  <mergeCells count="8">
    <mergeCell ref="J4:J5"/>
    <mergeCell ref="D1:I1"/>
    <mergeCell ref="A4:A5"/>
    <mergeCell ref="B4:B5"/>
    <mergeCell ref="C4:C5"/>
    <mergeCell ref="D4:D5"/>
    <mergeCell ref="E4:E5"/>
    <mergeCell ref="F4:I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opLeftCell="A19" workbookViewId="0">
      <selection activeCell="A24" sqref="A24:XFD24"/>
    </sheetView>
  </sheetViews>
  <sheetFormatPr defaultRowHeight="12.75"/>
  <cols>
    <col min="1" max="1" width="10.7109375" customWidth="1"/>
    <col min="2" max="2" width="25.28515625" bestFit="1" customWidth="1"/>
    <col min="3" max="3" width="9" customWidth="1"/>
    <col min="4" max="4" width="50" bestFit="1" customWidth="1"/>
    <col min="5" max="5" width="6.85546875" style="284" customWidth="1"/>
    <col min="6" max="13" width="10.7109375" style="31" customWidth="1"/>
    <col min="14" max="16" width="10.7109375" customWidth="1"/>
  </cols>
  <sheetData>
    <row r="1" spans="1:21" ht="22.5">
      <c r="A1" s="1" t="s">
        <v>1052</v>
      </c>
      <c r="C1" s="4"/>
      <c r="D1" s="441" t="s">
        <v>1574</v>
      </c>
      <c r="E1" s="441"/>
      <c r="F1" s="441"/>
      <c r="G1" s="441"/>
      <c r="H1" s="441"/>
      <c r="I1" s="441"/>
      <c r="J1" s="441"/>
      <c r="K1" s="441"/>
      <c r="M1" s="115"/>
      <c r="P1" s="116" t="s">
        <v>1575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82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7" t="s">
        <v>1583</v>
      </c>
      <c r="B3" s="147"/>
      <c r="C3" s="147"/>
      <c r="D3" s="147"/>
      <c r="E3" s="283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71" t="s">
        <v>0</v>
      </c>
      <c r="B4" s="453" t="s">
        <v>1</v>
      </c>
      <c r="C4" s="453" t="s">
        <v>2</v>
      </c>
      <c r="D4" s="449" t="s">
        <v>3</v>
      </c>
      <c r="E4" s="462" t="s">
        <v>4</v>
      </c>
      <c r="F4" s="464" t="str">
        <f>Kat3S1</f>
        <v>sestava bez náčiní</v>
      </c>
      <c r="G4" s="465"/>
      <c r="H4" s="465"/>
      <c r="I4" s="466"/>
      <c r="J4" s="464" t="str">
        <f>Kat3S2</f>
        <v>sestava s libovolným náčiním</v>
      </c>
      <c r="K4" s="465"/>
      <c r="L4" s="465"/>
      <c r="M4" s="465"/>
      <c r="N4" s="466"/>
      <c r="O4" s="467" t="s">
        <v>13</v>
      </c>
      <c r="P4" s="469" t="s">
        <v>1053</v>
      </c>
    </row>
    <row r="5" spans="1:21" ht="16.5" thickBot="1">
      <c r="A5" s="472">
        <v>0</v>
      </c>
      <c r="B5" s="473">
        <v>0</v>
      </c>
      <c r="C5" s="473">
        <v>0</v>
      </c>
      <c r="D5" s="474">
        <v>0</v>
      </c>
      <c r="E5" s="463"/>
      <c r="F5" s="205" t="s">
        <v>8</v>
      </c>
      <c r="G5" s="148" t="s">
        <v>11</v>
      </c>
      <c r="H5" s="148" t="s">
        <v>5</v>
      </c>
      <c r="I5" s="149" t="s">
        <v>6</v>
      </c>
      <c r="J5" s="134" t="s">
        <v>1050</v>
      </c>
      <c r="K5" s="148" t="s">
        <v>8</v>
      </c>
      <c r="L5" s="148" t="s">
        <v>11</v>
      </c>
      <c r="M5" s="148" t="s">
        <v>5</v>
      </c>
      <c r="N5" s="149" t="s">
        <v>6</v>
      </c>
      <c r="O5" s="468">
        <v>0</v>
      </c>
      <c r="P5" s="470">
        <v>0</v>
      </c>
    </row>
    <row r="6" spans="1:21" ht="32.1" customHeight="1" thickTop="1">
      <c r="A6" s="150">
        <f>Seznam!B24</f>
        <v>1</v>
      </c>
      <c r="B6" s="151" t="str">
        <f>Seznam!C24</f>
        <v xml:space="preserve">Hanzlíková Natálie </v>
      </c>
      <c r="C6" s="120">
        <f>Seznam!D24</f>
        <v>2009</v>
      </c>
      <c r="D6" s="152" t="str">
        <f>Seznam!E24</f>
        <v>SC 80 Chomutov</v>
      </c>
      <c r="E6" s="285" t="str">
        <f>Seznam!F24</f>
        <v>CZE</v>
      </c>
      <c r="F6" s="200"/>
      <c r="G6" s="153"/>
      <c r="H6" s="153"/>
      <c r="I6" s="154"/>
      <c r="J6" s="155"/>
      <c r="K6" s="153"/>
      <c r="L6" s="153"/>
      <c r="M6" s="153"/>
      <c r="N6" s="154"/>
      <c r="O6" s="156"/>
      <c r="P6" s="157"/>
    </row>
    <row r="7" spans="1:21" ht="32.1" customHeight="1">
      <c r="A7" s="135">
        <f>Seznam!B25</f>
        <v>2</v>
      </c>
      <c r="B7" s="136" t="str">
        <f>Seznam!C25</f>
        <v>Černá Kateřina</v>
      </c>
      <c r="C7" s="125">
        <f>Seznam!D25</f>
        <v>2009</v>
      </c>
      <c r="D7" s="137" t="str">
        <f>Seznam!E25</f>
        <v>TJ Slavoj Plzeň</v>
      </c>
      <c r="E7" s="286" t="str">
        <f>Seznam!F25</f>
        <v>CZE</v>
      </c>
      <c r="F7" s="201"/>
      <c r="G7" s="138"/>
      <c r="H7" s="138"/>
      <c r="I7" s="139"/>
      <c r="J7" s="158" t="s">
        <v>1256</v>
      </c>
      <c r="K7" s="138"/>
      <c r="L7" s="138"/>
      <c r="M7" s="138"/>
      <c r="N7" s="139"/>
      <c r="O7" s="159"/>
      <c r="P7" s="140"/>
    </row>
    <row r="8" spans="1:21" ht="32.1" customHeight="1">
      <c r="A8" s="135">
        <f>Seznam!B26</f>
        <v>3</v>
      </c>
      <c r="B8" s="136" t="str">
        <f>Seznam!C26</f>
        <v xml:space="preserve">Trejbalová Monika </v>
      </c>
      <c r="C8" s="125">
        <f>Seznam!D26</f>
        <v>2009</v>
      </c>
      <c r="D8" s="137" t="str">
        <f>Seznam!E26</f>
        <v>SC 80 Chomutov</v>
      </c>
      <c r="E8" s="286" t="str">
        <f>Seznam!F26</f>
        <v>CZE</v>
      </c>
      <c r="F8" s="201"/>
      <c r="G8" s="138"/>
      <c r="H8" s="138"/>
      <c r="I8" s="139"/>
      <c r="J8" s="158"/>
      <c r="K8" s="138"/>
      <c r="L8" s="138"/>
      <c r="M8" s="138"/>
      <c r="N8" s="139"/>
      <c r="O8" s="159"/>
      <c r="P8" s="140"/>
    </row>
    <row r="9" spans="1:21" ht="32.1" customHeight="1">
      <c r="A9" s="183">
        <f>Seznam!B27</f>
        <v>4</v>
      </c>
      <c r="B9" s="184" t="str">
        <f>Seznam!C27</f>
        <v xml:space="preserve">Kučerová Ema </v>
      </c>
      <c r="C9" s="126">
        <f>Seznam!D27</f>
        <v>2009</v>
      </c>
      <c r="D9" s="185" t="str">
        <f>Seznam!E27</f>
        <v>RG Proactive Milevsko</v>
      </c>
      <c r="E9" s="287" t="str">
        <f>Seznam!F27</f>
        <v>CZE</v>
      </c>
      <c r="F9" s="217"/>
      <c r="G9" s="186"/>
      <c r="H9" s="186"/>
      <c r="I9" s="187"/>
      <c r="J9" s="215"/>
      <c r="K9" s="186"/>
      <c r="L9" s="186"/>
      <c r="M9" s="186"/>
      <c r="N9" s="187"/>
      <c r="O9" s="216"/>
      <c r="P9" s="188"/>
    </row>
    <row r="10" spans="1:21" ht="32.1" customHeight="1">
      <c r="A10" s="183">
        <f>Seznam!B28</f>
        <v>5</v>
      </c>
      <c r="B10" s="184" t="str">
        <f>Seznam!C28</f>
        <v xml:space="preserve">Katharina Herzog </v>
      </c>
      <c r="C10" s="126">
        <f>Seznam!D28</f>
        <v>2009</v>
      </c>
      <c r="D10" s="185" t="str">
        <f>Seznam!E28</f>
        <v>Sportunion Rauris</v>
      </c>
      <c r="E10" s="287" t="str">
        <f>Seznam!F28</f>
        <v>AUT</v>
      </c>
      <c r="F10" s="217"/>
      <c r="G10" s="186"/>
      <c r="H10" s="186"/>
      <c r="I10" s="187"/>
      <c r="J10" s="215"/>
      <c r="K10" s="186"/>
      <c r="L10" s="186"/>
      <c r="M10" s="186"/>
      <c r="N10" s="187"/>
      <c r="O10" s="216"/>
      <c r="P10" s="188"/>
    </row>
    <row r="11" spans="1:21" ht="32.1" customHeight="1">
      <c r="A11" s="183">
        <f>Seznam!B29</f>
        <v>6</v>
      </c>
      <c r="B11" s="184" t="str">
        <f>Seznam!C29</f>
        <v>Diefenbach Emely</v>
      </c>
      <c r="C11" s="126">
        <f>Seznam!D29</f>
        <v>2009</v>
      </c>
      <c r="D11" s="185" t="str">
        <f>Seznam!E29</f>
        <v>SVNA Hamburg</v>
      </c>
      <c r="E11" s="287" t="str">
        <f>Seznam!F29</f>
        <v>DEU</v>
      </c>
      <c r="F11" s="217"/>
      <c r="G11" s="186"/>
      <c r="H11" s="186"/>
      <c r="I11" s="187"/>
      <c r="J11" s="215"/>
      <c r="K11" s="186"/>
      <c r="L11" s="186"/>
      <c r="M11" s="186"/>
      <c r="N11" s="187"/>
      <c r="O11" s="216"/>
      <c r="P11" s="188"/>
    </row>
    <row r="12" spans="1:21" ht="32.1" customHeight="1">
      <c r="A12" s="183">
        <f>Seznam!B30</f>
        <v>7</v>
      </c>
      <c r="B12" s="184" t="str">
        <f>Seznam!C30</f>
        <v xml:space="preserve">Simona Tejedyová </v>
      </c>
      <c r="C12" s="126">
        <f>Seznam!D30</f>
        <v>2009</v>
      </c>
      <c r="D12" s="185" t="str">
        <f>Seznam!E30</f>
        <v>ŠK Juventa Bratislava</v>
      </c>
      <c r="E12" s="287" t="str">
        <f>Seznam!F30</f>
        <v>CZE</v>
      </c>
      <c r="F12" s="217"/>
      <c r="G12" s="186"/>
      <c r="H12" s="186"/>
      <c r="I12" s="187"/>
      <c r="J12" s="215"/>
      <c r="K12" s="186"/>
      <c r="L12" s="186"/>
      <c r="M12" s="186"/>
      <c r="N12" s="187"/>
      <c r="O12" s="216"/>
      <c r="P12" s="188"/>
    </row>
    <row r="13" spans="1:21" ht="32.1" customHeight="1">
      <c r="A13" s="183">
        <f>Seznam!B31</f>
        <v>8</v>
      </c>
      <c r="B13" s="184" t="str">
        <f>Seznam!C31</f>
        <v xml:space="preserve">Iwanow Alina </v>
      </c>
      <c r="C13" s="126">
        <f>Seznam!D31</f>
        <v>2009</v>
      </c>
      <c r="D13" s="185" t="str">
        <f>Seznam!E31</f>
        <v>SVNA Hamburg</v>
      </c>
      <c r="E13" s="287" t="str">
        <f>Seznam!F31</f>
        <v>DEU</v>
      </c>
      <c r="F13" s="217"/>
      <c r="G13" s="186"/>
      <c r="H13" s="186"/>
      <c r="I13" s="187"/>
      <c r="J13" s="215"/>
      <c r="K13" s="186"/>
      <c r="L13" s="186"/>
      <c r="M13" s="186"/>
      <c r="N13" s="187"/>
      <c r="O13" s="216"/>
      <c r="P13" s="188"/>
    </row>
    <row r="14" spans="1:21" ht="32.1" customHeight="1">
      <c r="A14" s="183">
        <f>Seznam!B32</f>
        <v>10</v>
      </c>
      <c r="B14" s="184" t="str">
        <f>Seznam!C32</f>
        <v xml:space="preserve">Agáta Císarová </v>
      </c>
      <c r="C14" s="126">
        <f>Seznam!D32</f>
        <v>2009</v>
      </c>
      <c r="D14" s="185" t="str">
        <f>Seznam!E32</f>
        <v>ŠK Juventa Bratislava</v>
      </c>
      <c r="E14" s="287" t="str">
        <f>Seznam!F32</f>
        <v>CZE</v>
      </c>
      <c r="F14" s="217"/>
      <c r="G14" s="186"/>
      <c r="H14" s="186"/>
      <c r="I14" s="187"/>
      <c r="J14" s="215"/>
      <c r="K14" s="186"/>
      <c r="L14" s="186"/>
      <c r="M14" s="186"/>
      <c r="N14" s="187"/>
      <c r="O14" s="216"/>
      <c r="P14" s="188"/>
    </row>
    <row r="15" spans="1:21" ht="32.1" customHeight="1">
      <c r="A15" s="183">
        <f>Seznam!B33</f>
        <v>11</v>
      </c>
      <c r="B15" s="184" t="str">
        <f>Seznam!C33</f>
        <v xml:space="preserve">Mikšovicová Dominika </v>
      </c>
      <c r="C15" s="126">
        <f>Seznam!D33</f>
        <v>2009</v>
      </c>
      <c r="D15" s="185" t="str">
        <f>Seznam!E33</f>
        <v>SC 80 Chomutov</v>
      </c>
      <c r="E15" s="287" t="str">
        <f>Seznam!F33</f>
        <v>CZE</v>
      </c>
      <c r="F15" s="217"/>
      <c r="G15" s="186"/>
      <c r="H15" s="186"/>
      <c r="I15" s="187"/>
      <c r="J15" s="215"/>
      <c r="K15" s="186"/>
      <c r="L15" s="186"/>
      <c r="M15" s="186"/>
      <c r="N15" s="187"/>
      <c r="O15" s="216"/>
      <c r="P15" s="188"/>
    </row>
    <row r="16" spans="1:21" ht="32.1" customHeight="1">
      <c r="A16" s="183">
        <f>Seznam!B34</f>
        <v>12</v>
      </c>
      <c r="B16" s="184" t="str">
        <f>Seznam!C34</f>
        <v xml:space="preserve">Špontak Viktorie </v>
      </c>
      <c r="C16" s="126">
        <f>Seznam!D34</f>
        <v>2009</v>
      </c>
      <c r="D16" s="185" t="str">
        <f>Seznam!E34</f>
        <v xml:space="preserve">TJSK Prague </v>
      </c>
      <c r="E16" s="287" t="str">
        <f>Seznam!F34</f>
        <v>CZE</v>
      </c>
      <c r="F16" s="217"/>
      <c r="G16" s="186"/>
      <c r="H16" s="186"/>
      <c r="I16" s="187"/>
      <c r="J16" s="215"/>
      <c r="K16" s="186"/>
      <c r="L16" s="186"/>
      <c r="M16" s="186"/>
      <c r="N16" s="187"/>
      <c r="O16" s="216"/>
      <c r="P16" s="188"/>
    </row>
    <row r="17" spans="1:16" ht="32.1" customHeight="1">
      <c r="A17" s="183">
        <f>Seznam!B35</f>
        <v>13</v>
      </c>
      <c r="B17" s="184" t="str">
        <f>Seznam!C35</f>
        <v xml:space="preserve">Moravcová Světlana </v>
      </c>
      <c r="C17" s="126">
        <f>Seznam!D35</f>
        <v>2009</v>
      </c>
      <c r="D17" s="185" t="str">
        <f>Seznam!E35</f>
        <v>TJ Slavoj Plzeň</v>
      </c>
      <c r="E17" s="287" t="str">
        <f>Seznam!F35</f>
        <v>CZE</v>
      </c>
      <c r="F17" s="217"/>
      <c r="G17" s="186"/>
      <c r="H17" s="186"/>
      <c r="I17" s="187"/>
      <c r="J17" s="215"/>
      <c r="K17" s="186"/>
      <c r="L17" s="186"/>
      <c r="M17" s="186"/>
      <c r="N17" s="187"/>
      <c r="O17" s="216"/>
      <c r="P17" s="188"/>
    </row>
    <row r="18" spans="1:16" ht="32.1" customHeight="1">
      <c r="A18" s="183">
        <f>Seznam!B36</f>
        <v>14</v>
      </c>
      <c r="B18" s="184" t="str">
        <f>Seznam!C36</f>
        <v xml:space="preserve">Diana Kéry </v>
      </c>
      <c r="C18" s="126">
        <f>Seznam!D36</f>
        <v>2009</v>
      </c>
      <c r="D18" s="185" t="str">
        <f>Seznam!E36</f>
        <v>ŠK Juventa Bratislava</v>
      </c>
      <c r="E18" s="287" t="str">
        <f>Seznam!F36</f>
        <v>CZE</v>
      </c>
      <c r="F18" s="217"/>
      <c r="G18" s="186"/>
      <c r="H18" s="186"/>
      <c r="I18" s="187"/>
      <c r="J18" s="215"/>
      <c r="K18" s="186"/>
      <c r="L18" s="186"/>
      <c r="M18" s="186"/>
      <c r="N18" s="187"/>
      <c r="O18" s="216"/>
      <c r="P18" s="188"/>
    </row>
    <row r="19" spans="1:16" ht="32.1" customHeight="1">
      <c r="A19" s="183">
        <f>Seznam!B37</f>
        <v>15</v>
      </c>
      <c r="B19" s="184" t="str">
        <f>Seznam!C37</f>
        <v xml:space="preserve">Jouldybina Emiliya </v>
      </c>
      <c r="C19" s="126">
        <f>Seznam!D37</f>
        <v>2009</v>
      </c>
      <c r="D19" s="185" t="str">
        <f>Seznam!E37</f>
        <v>SVNA Hamburg</v>
      </c>
      <c r="E19" s="287" t="str">
        <f>Seznam!F37</f>
        <v>DEU</v>
      </c>
      <c r="F19" s="217"/>
      <c r="G19" s="186"/>
      <c r="H19" s="186"/>
      <c r="I19" s="187"/>
      <c r="J19" s="215"/>
      <c r="K19" s="186"/>
      <c r="L19" s="186"/>
      <c r="M19" s="186"/>
      <c r="N19" s="187"/>
      <c r="O19" s="216"/>
      <c r="P19" s="188"/>
    </row>
    <row r="20" spans="1:16" ht="32.1" customHeight="1">
      <c r="A20" s="183">
        <f>Seznam!B38</f>
        <v>16</v>
      </c>
      <c r="B20" s="184" t="str">
        <f>Seznam!C38</f>
        <v>Vaňková Berenika</v>
      </c>
      <c r="C20" s="126">
        <f>Seznam!D38</f>
        <v>2009</v>
      </c>
      <c r="D20" s="185" t="str">
        <f>Seznam!E38</f>
        <v>RGC Karlovy Vary</v>
      </c>
      <c r="E20" s="287" t="str">
        <f>Seznam!F38</f>
        <v>CZE</v>
      </c>
      <c r="F20" s="217"/>
      <c r="G20" s="186"/>
      <c r="H20" s="186"/>
      <c r="I20" s="187"/>
      <c r="J20" s="215"/>
      <c r="K20" s="186"/>
      <c r="L20" s="186"/>
      <c r="M20" s="186"/>
      <c r="N20" s="187"/>
      <c r="O20" s="216"/>
      <c r="P20" s="188"/>
    </row>
    <row r="21" spans="1:16" ht="32.1" customHeight="1">
      <c r="A21" s="183">
        <f>Seznam!B39</f>
        <v>17</v>
      </c>
      <c r="B21" s="184" t="str">
        <f>Seznam!C39</f>
        <v xml:space="preserve">Dorota Rybárová </v>
      </c>
      <c r="C21" s="126">
        <f>Seznam!D39</f>
        <v>2009</v>
      </c>
      <c r="D21" s="185" t="str">
        <f>Seznam!E39</f>
        <v>ŠK Juventa Bratislava</v>
      </c>
      <c r="E21" s="287" t="str">
        <f>Seznam!F39</f>
        <v>CZE</v>
      </c>
      <c r="F21" s="217"/>
      <c r="G21" s="186"/>
      <c r="H21" s="186"/>
      <c r="I21" s="187"/>
      <c r="J21" s="215"/>
      <c r="K21" s="186"/>
      <c r="L21" s="186"/>
      <c r="M21" s="186"/>
      <c r="N21" s="187"/>
      <c r="O21" s="216"/>
      <c r="P21" s="188"/>
    </row>
    <row r="22" spans="1:16" ht="32.1" customHeight="1">
      <c r="A22" s="183">
        <f>Seznam!B40</f>
        <v>18</v>
      </c>
      <c r="B22" s="184" t="str">
        <f>Seznam!C40</f>
        <v xml:space="preserve">Kibler Sophija </v>
      </c>
      <c r="C22" s="126">
        <f>Seznam!D40</f>
        <v>2009</v>
      </c>
      <c r="D22" s="185" t="str">
        <f>Seznam!E40</f>
        <v>SVNA Hamburg</v>
      </c>
      <c r="E22" s="287" t="str">
        <f>Seznam!F40</f>
        <v>DEU</v>
      </c>
      <c r="F22" s="217"/>
      <c r="G22" s="186"/>
      <c r="H22" s="186"/>
      <c r="I22" s="187"/>
      <c r="J22" s="215"/>
      <c r="K22" s="186"/>
      <c r="L22" s="186"/>
      <c r="M22" s="186"/>
      <c r="N22" s="187"/>
      <c r="O22" s="216"/>
      <c r="P22" s="188"/>
    </row>
    <row r="23" spans="1:16" ht="32.1" customHeight="1">
      <c r="A23" s="183">
        <f>Seznam!B41</f>
        <v>21</v>
      </c>
      <c r="B23" s="184" t="str">
        <f>Seznam!C41</f>
        <v>Havlicová Gréta</v>
      </c>
      <c r="C23" s="126">
        <f>Seznam!D41</f>
        <v>2009</v>
      </c>
      <c r="D23" s="185" t="str">
        <f>Seznam!E41</f>
        <v>Slavia SK Rapid Plzeň</v>
      </c>
      <c r="E23" s="287" t="str">
        <f>Seznam!F41</f>
        <v>CZE</v>
      </c>
      <c r="F23" s="217"/>
      <c r="G23" s="186"/>
      <c r="H23" s="186"/>
      <c r="I23" s="187"/>
      <c r="J23" s="215"/>
      <c r="K23" s="186"/>
      <c r="L23" s="186"/>
      <c r="M23" s="186"/>
      <c r="N23" s="187"/>
      <c r="O23" s="216"/>
      <c r="P23" s="188"/>
    </row>
    <row r="24" spans="1:16" ht="32.1" customHeight="1" thickBot="1">
      <c r="A24" s="141">
        <f>Seznam!B42</f>
        <v>23</v>
      </c>
      <c r="B24" s="142" t="str">
        <f>Seznam!C42</f>
        <v xml:space="preserve">Yuza Oleksandra </v>
      </c>
      <c r="C24" s="127">
        <f>Seznam!D42</f>
        <v>2009</v>
      </c>
      <c r="D24" s="143" t="str">
        <f>Seznam!E42</f>
        <v>SC 80 Chomutov</v>
      </c>
      <c r="E24" s="288" t="str">
        <f>Seznam!F42</f>
        <v>CZE</v>
      </c>
      <c r="F24" s="202"/>
      <c r="G24" s="144"/>
      <c r="H24" s="144"/>
      <c r="I24" s="145"/>
      <c r="J24" s="160"/>
      <c r="K24" s="144"/>
      <c r="L24" s="144"/>
      <c r="M24" s="144"/>
      <c r="N24" s="145"/>
      <c r="O24" s="161"/>
      <c r="P24" s="146"/>
    </row>
    <row r="25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opLeftCell="A34" workbookViewId="0">
      <selection activeCell="A15" sqref="A15:XFD15"/>
    </sheetView>
  </sheetViews>
  <sheetFormatPr defaultRowHeight="12.75"/>
  <cols>
    <col min="1" max="1" width="10.7109375" customWidth="1"/>
    <col min="2" max="2" width="26.42578125" bestFit="1" customWidth="1"/>
    <col min="3" max="3" width="9" customWidth="1"/>
    <col min="4" max="4" width="50" bestFit="1" customWidth="1"/>
    <col min="5" max="5" width="5.5703125" style="284" bestFit="1" customWidth="1"/>
    <col min="6" max="13" width="10.7109375" style="31" customWidth="1"/>
    <col min="14" max="16" width="10.7109375" customWidth="1"/>
  </cols>
  <sheetData>
    <row r="1" spans="1:21" ht="22.5">
      <c r="A1" s="1" t="s">
        <v>1052</v>
      </c>
      <c r="C1" s="4"/>
      <c r="D1" s="441" t="s">
        <v>1574</v>
      </c>
      <c r="E1" s="441"/>
      <c r="F1" s="441"/>
      <c r="G1" s="441"/>
      <c r="H1" s="441"/>
      <c r="I1" s="441"/>
      <c r="J1" s="441"/>
      <c r="K1" s="441"/>
      <c r="M1" s="115"/>
      <c r="P1" s="116" t="s">
        <v>1575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82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7" t="s">
        <v>1582</v>
      </c>
      <c r="B3" s="147"/>
      <c r="C3" s="147"/>
      <c r="D3" s="147"/>
      <c r="E3" s="289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71" t="s">
        <v>0</v>
      </c>
      <c r="B4" s="453" t="s">
        <v>1</v>
      </c>
      <c r="C4" s="453" t="s">
        <v>2</v>
      </c>
      <c r="D4" s="449" t="s">
        <v>3</v>
      </c>
      <c r="E4" s="462" t="s">
        <v>4</v>
      </c>
      <c r="F4" s="464" t="s">
        <v>1036</v>
      </c>
      <c r="G4" s="465"/>
      <c r="H4" s="465"/>
      <c r="I4" s="466"/>
      <c r="J4" s="464" t="s">
        <v>1580</v>
      </c>
      <c r="K4" s="465"/>
      <c r="L4" s="465"/>
      <c r="M4" s="465"/>
      <c r="N4" s="466"/>
      <c r="O4" s="467" t="s">
        <v>13</v>
      </c>
      <c r="P4" s="469" t="s">
        <v>1053</v>
      </c>
    </row>
    <row r="5" spans="1:21" ht="16.5" thickBot="1">
      <c r="A5" s="472">
        <v>0</v>
      </c>
      <c r="B5" s="473">
        <v>0</v>
      </c>
      <c r="C5" s="473">
        <v>0</v>
      </c>
      <c r="D5" s="474">
        <v>0</v>
      </c>
      <c r="E5" s="463"/>
      <c r="F5" s="205" t="s">
        <v>8</v>
      </c>
      <c r="G5" s="148" t="s">
        <v>11</v>
      </c>
      <c r="H5" s="148" t="s">
        <v>5</v>
      </c>
      <c r="I5" s="149" t="s">
        <v>6</v>
      </c>
      <c r="J5" s="134" t="s">
        <v>1050</v>
      </c>
      <c r="K5" s="148" t="s">
        <v>8</v>
      </c>
      <c r="L5" s="148" t="s">
        <v>11</v>
      </c>
      <c r="M5" s="148" t="s">
        <v>5</v>
      </c>
      <c r="N5" s="149" t="s">
        <v>6</v>
      </c>
      <c r="O5" s="468">
        <v>0</v>
      </c>
      <c r="P5" s="470">
        <v>0</v>
      </c>
    </row>
    <row r="6" spans="1:21" ht="32.1" customHeight="1" thickTop="1">
      <c r="A6" s="150">
        <f>Seznam!B43</f>
        <v>1</v>
      </c>
      <c r="B6" s="151" t="str">
        <f>Seznam!C43</f>
        <v>Fukarová Nikol</v>
      </c>
      <c r="C6" s="120">
        <f>Seznam!D43</f>
        <v>2008</v>
      </c>
      <c r="D6" s="152" t="str">
        <f>Seznam!E43</f>
        <v>TOPGYM Karlovy Vary</v>
      </c>
      <c r="E6" s="285" t="str">
        <f>Seznam!F43</f>
        <v>CZE</v>
      </c>
      <c r="F6" s="200"/>
      <c r="G6" s="153"/>
      <c r="H6" s="153"/>
      <c r="I6" s="154"/>
      <c r="J6" s="155"/>
      <c r="K6" s="153"/>
      <c r="L6" s="153"/>
      <c r="M6" s="153"/>
      <c r="N6" s="154"/>
      <c r="O6" s="156"/>
      <c r="P6" s="157"/>
    </row>
    <row r="7" spans="1:21" ht="32.1" customHeight="1">
      <c r="A7" s="135">
        <f>Seznam!B44</f>
        <v>2</v>
      </c>
      <c r="B7" s="136" t="str">
        <f>Seznam!C44</f>
        <v>Koublová Karolína</v>
      </c>
      <c r="C7" s="125">
        <f>Seznam!D44</f>
        <v>2008</v>
      </c>
      <c r="D7" s="137" t="str">
        <f>Seznam!E44</f>
        <v>TJ Slavoj Plzeň</v>
      </c>
      <c r="E7" s="286" t="str">
        <f>Seznam!F44</f>
        <v>CZE</v>
      </c>
      <c r="F7" s="201"/>
      <c r="G7" s="138"/>
      <c r="H7" s="138"/>
      <c r="I7" s="139"/>
      <c r="J7" s="158" t="s">
        <v>1256</v>
      </c>
      <c r="K7" s="138"/>
      <c r="L7" s="138"/>
      <c r="M7" s="138"/>
      <c r="N7" s="139"/>
      <c r="O7" s="159"/>
      <c r="P7" s="140"/>
    </row>
    <row r="8" spans="1:21" ht="32.1" customHeight="1">
      <c r="A8" s="183">
        <f>Seznam!B45</f>
        <v>3</v>
      </c>
      <c r="B8" s="184" t="str">
        <f>Seznam!C45</f>
        <v>Wolfová Laura</v>
      </c>
      <c r="C8" s="126">
        <f>Seznam!D45</f>
        <v>2008</v>
      </c>
      <c r="D8" s="185" t="str">
        <f>Seznam!E45</f>
        <v>SK Triumf Praha</v>
      </c>
      <c r="E8" s="287" t="str">
        <f>Seznam!F45</f>
        <v>CZE</v>
      </c>
      <c r="F8" s="217"/>
      <c r="G8" s="186"/>
      <c r="H8" s="186"/>
      <c r="I8" s="187"/>
      <c r="J8" s="215"/>
      <c r="K8" s="186"/>
      <c r="L8" s="186"/>
      <c r="M8" s="186"/>
      <c r="N8" s="187"/>
      <c r="O8" s="216"/>
      <c r="P8" s="188"/>
    </row>
    <row r="9" spans="1:21" ht="32.1" customHeight="1">
      <c r="A9" s="135">
        <f>Seznam!B46</f>
        <v>4</v>
      </c>
      <c r="B9" s="184" t="str">
        <f>Seznam!C46</f>
        <v>Blažková Nikola</v>
      </c>
      <c r="C9" s="126">
        <f>Seznam!D46</f>
        <v>2008</v>
      </c>
      <c r="D9" s="185" t="str">
        <f>Seznam!E46</f>
        <v>RG Proactive Milevsko</v>
      </c>
      <c r="E9" s="287" t="str">
        <f>Seznam!F46</f>
        <v>CZE</v>
      </c>
      <c r="F9" s="217"/>
      <c r="G9" s="186"/>
      <c r="H9" s="186"/>
      <c r="I9" s="187"/>
      <c r="J9" s="215"/>
      <c r="K9" s="186"/>
      <c r="L9" s="186"/>
      <c r="M9" s="186"/>
      <c r="N9" s="187"/>
      <c r="O9" s="216"/>
      <c r="P9" s="188"/>
    </row>
    <row r="10" spans="1:21" ht="32.1" customHeight="1">
      <c r="A10" s="183">
        <f>Seznam!B47</f>
        <v>5</v>
      </c>
      <c r="B10" s="184" t="str">
        <f>Seznam!C47</f>
        <v>Koželuhová Karolína</v>
      </c>
      <c r="C10" s="126">
        <f>Seznam!D47</f>
        <v>2008</v>
      </c>
      <c r="D10" s="185" t="str">
        <f>Seznam!E47</f>
        <v>TJ Slavoj Plzeň</v>
      </c>
      <c r="E10" s="287" t="str">
        <f>Seznam!F47</f>
        <v>CZE</v>
      </c>
      <c r="F10" s="217"/>
      <c r="G10" s="186"/>
      <c r="H10" s="186"/>
      <c r="I10" s="187"/>
      <c r="J10" s="215"/>
      <c r="K10" s="186"/>
      <c r="L10" s="186"/>
      <c r="M10" s="186"/>
      <c r="N10" s="187"/>
      <c r="O10" s="216"/>
      <c r="P10" s="188"/>
    </row>
    <row r="11" spans="1:21" ht="32.1" customHeight="1">
      <c r="A11" s="135">
        <f>Seznam!B48</f>
        <v>6</v>
      </c>
      <c r="B11" s="184" t="str">
        <f>Seznam!C48</f>
        <v xml:space="preserve">Eliška Vojáčková </v>
      </c>
      <c r="C11" s="126">
        <f>Seznam!D48</f>
        <v>2008</v>
      </c>
      <c r="D11" s="185" t="str">
        <f>Seznam!E48</f>
        <v>SK GymŠarm Plzeň</v>
      </c>
      <c r="E11" s="287" t="str">
        <f>Seznam!F48</f>
        <v>CZE</v>
      </c>
      <c r="F11" s="217"/>
      <c r="G11" s="186"/>
      <c r="H11" s="186"/>
      <c r="I11" s="187"/>
      <c r="J11" s="215"/>
      <c r="K11" s="186"/>
      <c r="L11" s="186"/>
      <c r="M11" s="186"/>
      <c r="N11" s="187"/>
      <c r="O11" s="216"/>
      <c r="P11" s="188"/>
    </row>
    <row r="12" spans="1:21" ht="32.1" customHeight="1">
      <c r="A12" s="183">
        <f>Seznam!B49</f>
        <v>7</v>
      </c>
      <c r="B12" s="184" t="str">
        <f>Seznam!C49</f>
        <v xml:space="preserve">Kolářová Laura </v>
      </c>
      <c r="C12" s="126">
        <f>Seznam!D49</f>
        <v>2008</v>
      </c>
      <c r="D12" s="185" t="str">
        <f>Seznam!E49</f>
        <v>SK Rapid Plzeň</v>
      </c>
      <c r="E12" s="287" t="str">
        <f>Seznam!F49</f>
        <v>CZE</v>
      </c>
      <c r="F12" s="217"/>
      <c r="G12" s="186"/>
      <c r="H12" s="186"/>
      <c r="I12" s="187"/>
      <c r="J12" s="215"/>
      <c r="K12" s="186"/>
      <c r="L12" s="186"/>
      <c r="M12" s="186"/>
      <c r="N12" s="187"/>
      <c r="O12" s="216"/>
      <c r="P12" s="188"/>
    </row>
    <row r="13" spans="1:21" ht="32.1" customHeight="1">
      <c r="A13" s="135">
        <f>Seznam!B50</f>
        <v>8</v>
      </c>
      <c r="B13" s="184" t="str">
        <f>Seznam!C50</f>
        <v xml:space="preserve">Schokin Diana </v>
      </c>
      <c r="C13" s="126">
        <f>Seznam!D50</f>
        <v>2008</v>
      </c>
      <c r="D13" s="185" t="str">
        <f>Seznam!E50</f>
        <v>SVNA Hamburg</v>
      </c>
      <c r="E13" s="287" t="str">
        <f>Seznam!F50</f>
        <v>DEU</v>
      </c>
      <c r="F13" s="217"/>
      <c r="G13" s="186"/>
      <c r="H13" s="186"/>
      <c r="I13" s="187"/>
      <c r="J13" s="215"/>
      <c r="K13" s="186"/>
      <c r="L13" s="186"/>
      <c r="M13" s="186"/>
      <c r="N13" s="187"/>
      <c r="O13" s="216"/>
      <c r="P13" s="188"/>
    </row>
    <row r="14" spans="1:21" ht="32.1" customHeight="1">
      <c r="A14" s="183">
        <f>Seznam!B51</f>
        <v>9</v>
      </c>
      <c r="B14" s="184" t="str">
        <f>Seznam!C51</f>
        <v>Samková Eva</v>
      </c>
      <c r="C14" s="126">
        <f>Seznam!D51</f>
        <v>2008</v>
      </c>
      <c r="D14" s="185" t="str">
        <f>Seznam!E51</f>
        <v>TJ Slavoj Plzeň</v>
      </c>
      <c r="E14" s="287" t="str">
        <f>Seznam!F51</f>
        <v>CZE</v>
      </c>
      <c r="F14" s="217"/>
      <c r="G14" s="186"/>
      <c r="H14" s="186"/>
      <c r="I14" s="187"/>
      <c r="J14" s="215"/>
      <c r="K14" s="186"/>
      <c r="L14" s="186"/>
      <c r="M14" s="186"/>
      <c r="N14" s="187"/>
      <c r="O14" s="216"/>
      <c r="P14" s="188"/>
    </row>
    <row r="15" spans="1:21" ht="32.1" customHeight="1">
      <c r="A15" s="183">
        <f>Seznam!B52</f>
        <v>11</v>
      </c>
      <c r="B15" s="184" t="str">
        <f>Seznam!C52</f>
        <v>Hýbnerová Barbora</v>
      </c>
      <c r="C15" s="126">
        <f>Seznam!D52</f>
        <v>2008</v>
      </c>
      <c r="D15" s="185" t="str">
        <f>Seznam!E52</f>
        <v>TJ Slavoj Plzeň</v>
      </c>
      <c r="E15" s="287" t="str">
        <f>Seznam!F52</f>
        <v>CZE</v>
      </c>
      <c r="F15" s="217"/>
      <c r="G15" s="186"/>
      <c r="H15" s="186"/>
      <c r="I15" s="187"/>
      <c r="J15" s="215"/>
      <c r="K15" s="186"/>
      <c r="L15" s="186"/>
      <c r="M15" s="186"/>
      <c r="N15" s="187"/>
      <c r="O15" s="216"/>
      <c r="P15" s="188"/>
    </row>
    <row r="16" spans="1:21" ht="32.1" customHeight="1">
      <c r="A16" s="135">
        <f>Seznam!B53</f>
        <v>12</v>
      </c>
      <c r="B16" s="184" t="str">
        <f>Seznam!C53</f>
        <v>Vilčková Barbora</v>
      </c>
      <c r="C16" s="126">
        <f>Seznam!D53</f>
        <v>2008</v>
      </c>
      <c r="D16" s="185" t="str">
        <f>Seznam!E53</f>
        <v>RGC Karlovy Vary</v>
      </c>
      <c r="E16" s="287" t="str">
        <f>Seznam!F53</f>
        <v>CZE</v>
      </c>
      <c r="F16" s="217"/>
      <c r="G16" s="186"/>
      <c r="H16" s="186"/>
      <c r="I16" s="187"/>
      <c r="J16" s="215"/>
      <c r="K16" s="186"/>
      <c r="L16" s="186"/>
      <c r="M16" s="186"/>
      <c r="N16" s="187"/>
      <c r="O16" s="216"/>
      <c r="P16" s="188"/>
    </row>
    <row r="17" spans="1:16" ht="32.1" customHeight="1">
      <c r="A17" s="183">
        <f>Seznam!B54</f>
        <v>13</v>
      </c>
      <c r="B17" s="184" t="str">
        <f>Seznam!C54</f>
        <v xml:space="preserve">Pelnářová Nela </v>
      </c>
      <c r="C17" s="126">
        <f>Seznam!D54</f>
        <v>2008</v>
      </c>
      <c r="D17" s="185" t="str">
        <f>Seznam!E54</f>
        <v>SK Rapid Plzeň</v>
      </c>
      <c r="E17" s="287" t="str">
        <f>Seznam!F54</f>
        <v>CZE</v>
      </c>
      <c r="F17" s="217"/>
      <c r="G17" s="186"/>
      <c r="H17" s="186"/>
      <c r="I17" s="187"/>
      <c r="J17" s="215"/>
      <c r="K17" s="186"/>
      <c r="L17" s="186"/>
      <c r="M17" s="186"/>
      <c r="N17" s="187"/>
      <c r="O17" s="216"/>
      <c r="P17" s="188"/>
    </row>
    <row r="18" spans="1:16" ht="32.1" customHeight="1">
      <c r="A18" s="135">
        <f>Seznam!B55</f>
        <v>14</v>
      </c>
      <c r="B18" s="184" t="str">
        <f>Seznam!C55</f>
        <v>Šimáková Aneta</v>
      </c>
      <c r="C18" s="126">
        <f>Seznam!D55</f>
        <v>2008</v>
      </c>
      <c r="D18" s="185" t="str">
        <f>Seznam!E55</f>
        <v>RG Proactive Milevsko</v>
      </c>
      <c r="E18" s="287" t="str">
        <f>Seznam!F55</f>
        <v>CZE</v>
      </c>
      <c r="F18" s="217"/>
      <c r="G18" s="186"/>
      <c r="H18" s="186"/>
      <c r="I18" s="187"/>
      <c r="J18" s="215"/>
      <c r="K18" s="186"/>
      <c r="L18" s="186"/>
      <c r="M18" s="186"/>
      <c r="N18" s="187"/>
      <c r="O18" s="216"/>
      <c r="P18" s="188"/>
    </row>
    <row r="19" spans="1:16" ht="32.1" customHeight="1">
      <c r="A19" s="183">
        <f>Seznam!B56</f>
        <v>15</v>
      </c>
      <c r="B19" s="184" t="str">
        <f>Seznam!C56</f>
        <v xml:space="preserve">Borovičková Michaela  </v>
      </c>
      <c r="C19" s="126">
        <f>Seznam!D56</f>
        <v>2008</v>
      </c>
      <c r="D19" s="185" t="str">
        <f>Seznam!E56</f>
        <v>TOPGYM Karlovy Vary</v>
      </c>
      <c r="E19" s="287" t="str">
        <f>Seznam!F56</f>
        <v>CZE</v>
      </c>
      <c r="F19" s="217"/>
      <c r="G19" s="186"/>
      <c r="H19" s="186"/>
      <c r="I19" s="187"/>
      <c r="J19" s="215"/>
      <c r="K19" s="186"/>
      <c r="L19" s="186"/>
      <c r="M19" s="186"/>
      <c r="N19" s="187"/>
      <c r="O19" s="216"/>
      <c r="P19" s="188"/>
    </row>
    <row r="20" spans="1:16" ht="32.1" customHeight="1">
      <c r="A20" s="183">
        <f>Seznam!B57</f>
        <v>16</v>
      </c>
      <c r="B20" s="184" t="str">
        <f>Seznam!C57</f>
        <v xml:space="preserve">Helena Kössner </v>
      </c>
      <c r="C20" s="126">
        <f>Seznam!D57</f>
        <v>2008</v>
      </c>
      <c r="D20" s="185" t="str">
        <f>Seznam!E57</f>
        <v>Sportunion Rauris</v>
      </c>
      <c r="E20" s="287" t="str">
        <f>Seznam!F57</f>
        <v>AUT</v>
      </c>
      <c r="F20" s="217"/>
      <c r="G20" s="186"/>
      <c r="H20" s="186"/>
      <c r="I20" s="187"/>
      <c r="J20" s="215"/>
      <c r="K20" s="186"/>
      <c r="L20" s="186"/>
      <c r="M20" s="186"/>
      <c r="N20" s="187"/>
      <c r="O20" s="216"/>
      <c r="P20" s="188"/>
    </row>
    <row r="21" spans="1:16" ht="32.1" customHeight="1">
      <c r="A21" s="183">
        <f>Seznam!B58</f>
        <v>17</v>
      </c>
      <c r="B21" s="184" t="str">
        <f>Seznam!C58</f>
        <v>Hudková Nikola</v>
      </c>
      <c r="C21" s="126">
        <f>Seznam!D58</f>
        <v>2008</v>
      </c>
      <c r="D21" s="185" t="str">
        <f>Seznam!E58</f>
        <v>TJ Slavoj Plzeň</v>
      </c>
      <c r="E21" s="287" t="str">
        <f>Seznam!F58</f>
        <v>CZE</v>
      </c>
      <c r="F21" s="217"/>
      <c r="G21" s="186"/>
      <c r="H21" s="186"/>
      <c r="I21" s="187"/>
      <c r="J21" s="215"/>
      <c r="K21" s="186"/>
      <c r="L21" s="186"/>
      <c r="M21" s="186"/>
      <c r="N21" s="187"/>
      <c r="O21" s="216"/>
      <c r="P21" s="188"/>
    </row>
    <row r="22" spans="1:16" ht="32.1" customHeight="1">
      <c r="A22" s="183">
        <f>Seznam!B59</f>
        <v>18</v>
      </c>
      <c r="B22" s="184" t="str">
        <f>Seznam!C59</f>
        <v xml:space="preserve">Braun Alisa </v>
      </c>
      <c r="C22" s="126">
        <f>Seznam!D59</f>
        <v>2008</v>
      </c>
      <c r="D22" s="185" t="str">
        <f>Seznam!E59</f>
        <v>SVNA Hamburg</v>
      </c>
      <c r="E22" s="287" t="str">
        <f>Seznam!F59</f>
        <v>DEU</v>
      </c>
      <c r="F22" s="217"/>
      <c r="G22" s="186"/>
      <c r="H22" s="186"/>
      <c r="I22" s="187"/>
      <c r="J22" s="215"/>
      <c r="K22" s="186"/>
      <c r="L22" s="186"/>
      <c r="M22" s="186"/>
      <c r="N22" s="187"/>
      <c r="O22" s="216"/>
      <c r="P22" s="188"/>
    </row>
    <row r="23" spans="1:16" ht="32.1" customHeight="1">
      <c r="A23" s="183">
        <f>Seznam!B60</f>
        <v>19</v>
      </c>
      <c r="B23" s="184" t="str">
        <f>Seznam!C60</f>
        <v>Králová Karin</v>
      </c>
      <c r="C23" s="126">
        <f>Seznam!D60</f>
        <v>2008</v>
      </c>
      <c r="D23" s="185" t="str">
        <f>Seznam!E60</f>
        <v>RG Proactive Milevsko</v>
      </c>
      <c r="E23" s="287" t="str">
        <f>Seznam!F60</f>
        <v>CZE</v>
      </c>
      <c r="F23" s="217"/>
      <c r="G23" s="186"/>
      <c r="H23" s="186"/>
      <c r="I23" s="187"/>
      <c r="J23" s="215"/>
      <c r="K23" s="186"/>
      <c r="L23" s="186"/>
      <c r="M23" s="186"/>
      <c r="N23" s="187"/>
      <c r="O23" s="216"/>
      <c r="P23" s="188"/>
    </row>
    <row r="24" spans="1:16" ht="32.1" customHeight="1">
      <c r="A24" s="183">
        <f>Seznam!B61</f>
        <v>20</v>
      </c>
      <c r="B24" s="184" t="str">
        <f>Seznam!C61</f>
        <v>Chaloupková Adéla</v>
      </c>
      <c r="C24" s="126">
        <f>Seznam!D61</f>
        <v>2008</v>
      </c>
      <c r="D24" s="185" t="str">
        <f>Seznam!E61</f>
        <v>TJ Slavoj Plzeň</v>
      </c>
      <c r="E24" s="287" t="str">
        <f>Seznam!F61</f>
        <v>CZE</v>
      </c>
      <c r="F24" s="217"/>
      <c r="G24" s="186"/>
      <c r="H24" s="186"/>
      <c r="I24" s="187"/>
      <c r="J24" s="215"/>
      <c r="K24" s="186"/>
      <c r="L24" s="186"/>
      <c r="M24" s="186"/>
      <c r="N24" s="187"/>
      <c r="O24" s="216"/>
      <c r="P24" s="188"/>
    </row>
    <row r="25" spans="1:16" ht="32.1" customHeight="1">
      <c r="A25" s="183">
        <f>Seznam!B62</f>
        <v>21</v>
      </c>
      <c r="B25" s="184" t="str">
        <f>Seznam!C62</f>
        <v xml:space="preserve">Krásná Gabriela </v>
      </c>
      <c r="C25" s="126">
        <f>Seznam!D62</f>
        <v>2008</v>
      </c>
      <c r="D25" s="185" t="str">
        <f>Seznam!E62</f>
        <v>SK Rapid Plzeň</v>
      </c>
      <c r="E25" s="287" t="str">
        <f>Seznam!F62</f>
        <v>CZE</v>
      </c>
      <c r="F25" s="217"/>
      <c r="G25" s="186"/>
      <c r="H25" s="186"/>
      <c r="I25" s="187"/>
      <c r="J25" s="215"/>
      <c r="K25" s="186"/>
      <c r="L25" s="186"/>
      <c r="M25" s="186"/>
      <c r="N25" s="187"/>
      <c r="O25" s="216"/>
      <c r="P25" s="188"/>
    </row>
    <row r="26" spans="1:16" ht="32.1" customHeight="1">
      <c r="A26" s="183">
        <f>Seznam!B63</f>
        <v>22</v>
      </c>
      <c r="B26" s="184" t="str">
        <f>Seznam!C63</f>
        <v xml:space="preserve">Kolm Angelina </v>
      </c>
      <c r="C26" s="126">
        <f>Seznam!D63</f>
        <v>2008</v>
      </c>
      <c r="D26" s="185" t="str">
        <f>Seznam!E63</f>
        <v>SVNA Hamburg</v>
      </c>
      <c r="E26" s="287" t="str">
        <f>Seznam!F63</f>
        <v>DEU</v>
      </c>
      <c r="F26" s="217"/>
      <c r="G26" s="186"/>
      <c r="H26" s="186"/>
      <c r="I26" s="187"/>
      <c r="J26" s="215"/>
      <c r="K26" s="186"/>
      <c r="L26" s="186"/>
      <c r="M26" s="186"/>
      <c r="N26" s="187"/>
      <c r="O26" s="216"/>
      <c r="P26" s="188"/>
    </row>
    <row r="27" spans="1:16" ht="32.1" customHeight="1">
      <c r="A27" s="183">
        <f>Seznam!B64</f>
        <v>23</v>
      </c>
      <c r="B27" s="184" t="str">
        <f>Seznam!C64</f>
        <v>Brožková Lucie</v>
      </c>
      <c r="C27" s="126">
        <f>Seznam!D64</f>
        <v>2008</v>
      </c>
      <c r="D27" s="185" t="str">
        <f>Seznam!E64</f>
        <v>TJ Slavoj Plzeň</v>
      </c>
      <c r="E27" s="287" t="str">
        <f>Seznam!F64</f>
        <v>CZE</v>
      </c>
      <c r="F27" s="217"/>
      <c r="G27" s="186"/>
      <c r="H27" s="186"/>
      <c r="I27" s="187"/>
      <c r="J27" s="215"/>
      <c r="K27" s="186"/>
      <c r="L27" s="186"/>
      <c r="M27" s="186"/>
      <c r="N27" s="187"/>
      <c r="O27" s="216"/>
      <c r="P27" s="188"/>
    </row>
    <row r="28" spans="1:16" ht="32.1" customHeight="1" thickBot="1">
      <c r="A28" s="141"/>
      <c r="B28" s="142"/>
      <c r="C28" s="127"/>
      <c r="D28" s="143"/>
      <c r="E28" s="288"/>
      <c r="F28" s="202"/>
      <c r="G28" s="144"/>
      <c r="H28" s="144"/>
      <c r="I28" s="145"/>
      <c r="J28" s="160"/>
      <c r="K28" s="144"/>
      <c r="L28" s="144"/>
      <c r="M28" s="144"/>
      <c r="N28" s="145"/>
      <c r="O28" s="161"/>
      <c r="P28" s="146"/>
    </row>
    <row r="29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workbookViewId="0">
      <selection activeCell="A11" sqref="A11:XFD11"/>
    </sheetView>
  </sheetViews>
  <sheetFormatPr defaultRowHeight="12.75"/>
  <cols>
    <col min="1" max="1" width="10.7109375" customWidth="1"/>
    <col min="2" max="2" width="24.7109375" bestFit="1" customWidth="1"/>
    <col min="3" max="3" width="9" customWidth="1"/>
    <col min="4" max="4" width="27.42578125" customWidth="1"/>
    <col min="5" max="5" width="7.85546875" style="284" customWidth="1"/>
    <col min="6" max="13" width="10.7109375" style="31" customWidth="1"/>
    <col min="14" max="16" width="10.7109375" customWidth="1"/>
  </cols>
  <sheetData>
    <row r="1" spans="1:21" ht="22.5">
      <c r="A1" s="1" t="s">
        <v>1052</v>
      </c>
      <c r="C1" s="4"/>
      <c r="D1" s="441" t="s">
        <v>1574</v>
      </c>
      <c r="E1" s="441"/>
      <c r="F1" s="441"/>
      <c r="G1" s="441"/>
      <c r="H1" s="441"/>
      <c r="I1" s="441"/>
      <c r="J1" s="441"/>
      <c r="K1" s="441"/>
      <c r="M1" s="115"/>
      <c r="P1" s="116" t="s">
        <v>1575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82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7" t="s">
        <v>1581</v>
      </c>
      <c r="B3" s="147"/>
      <c r="C3" s="147"/>
      <c r="D3" s="147"/>
      <c r="E3" s="289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71" t="s">
        <v>0</v>
      </c>
      <c r="B4" s="453" t="s">
        <v>1</v>
      </c>
      <c r="C4" s="453" t="s">
        <v>2</v>
      </c>
      <c r="D4" s="449" t="s">
        <v>3</v>
      </c>
      <c r="E4" s="462" t="s">
        <v>4</v>
      </c>
      <c r="F4" s="464" t="s">
        <v>1580</v>
      </c>
      <c r="G4" s="465"/>
      <c r="H4" s="465"/>
      <c r="I4" s="466"/>
      <c r="J4" s="464" t="s">
        <v>1307</v>
      </c>
      <c r="K4" s="465"/>
      <c r="L4" s="465"/>
      <c r="M4" s="465"/>
      <c r="N4" s="466"/>
      <c r="O4" s="467" t="s">
        <v>13</v>
      </c>
      <c r="P4" s="469" t="s">
        <v>1053</v>
      </c>
    </row>
    <row r="5" spans="1:21" ht="16.5" thickBot="1">
      <c r="A5" s="472">
        <v>0</v>
      </c>
      <c r="B5" s="473">
        <v>0</v>
      </c>
      <c r="C5" s="473">
        <v>0</v>
      </c>
      <c r="D5" s="474">
        <v>0</v>
      </c>
      <c r="E5" s="463"/>
      <c r="F5" s="205" t="s">
        <v>8</v>
      </c>
      <c r="G5" s="148" t="s">
        <v>11</v>
      </c>
      <c r="H5" s="148" t="s">
        <v>5</v>
      </c>
      <c r="I5" s="149" t="s">
        <v>6</v>
      </c>
      <c r="J5" s="134" t="s">
        <v>1050</v>
      </c>
      <c r="K5" s="148" t="s">
        <v>8</v>
      </c>
      <c r="L5" s="148" t="s">
        <v>11</v>
      </c>
      <c r="M5" s="148" t="s">
        <v>5</v>
      </c>
      <c r="N5" s="149" t="s">
        <v>6</v>
      </c>
      <c r="O5" s="468">
        <v>0</v>
      </c>
      <c r="P5" s="470">
        <v>0</v>
      </c>
    </row>
    <row r="6" spans="1:21" ht="32.1" customHeight="1" thickTop="1">
      <c r="A6" s="150">
        <f>Seznam!B65</f>
        <v>1</v>
      </c>
      <c r="B6" s="151" t="str">
        <f>Seznam!C65</f>
        <v>Hamouzová Markéta</v>
      </c>
      <c r="C6" s="120">
        <f>Seznam!D65</f>
        <v>2007</v>
      </c>
      <c r="D6" s="152" t="str">
        <f>Seznam!E65</f>
        <v>SK GymŠarm Plzeň</v>
      </c>
      <c r="E6" s="285" t="str">
        <f>Seznam!F65</f>
        <v>CZE</v>
      </c>
      <c r="F6" s="200"/>
      <c r="G6" s="153"/>
      <c r="H6" s="153"/>
      <c r="I6" s="154"/>
      <c r="J6" s="155"/>
      <c r="K6" s="153"/>
      <c r="L6" s="153"/>
      <c r="M6" s="153"/>
      <c r="N6" s="154"/>
      <c r="O6" s="156"/>
      <c r="P6" s="157"/>
    </row>
    <row r="7" spans="1:21" ht="32.1" customHeight="1">
      <c r="A7" s="135">
        <f>Seznam!B66</f>
        <v>2</v>
      </c>
      <c r="B7" s="136" t="str">
        <f>Seznam!C66</f>
        <v xml:space="preserve">Spálenková Ella </v>
      </c>
      <c r="C7" s="125">
        <f>Seznam!D66</f>
        <v>2007</v>
      </c>
      <c r="D7" s="137" t="str">
        <f>Seznam!E66</f>
        <v>GSK Tábor</v>
      </c>
      <c r="E7" s="286" t="str">
        <f>Seznam!F66</f>
        <v>CZE</v>
      </c>
      <c r="F7" s="201"/>
      <c r="G7" s="138"/>
      <c r="H7" s="138"/>
      <c r="I7" s="139"/>
      <c r="J7" s="158" t="s">
        <v>1256</v>
      </c>
      <c r="K7" s="138"/>
      <c r="L7" s="138"/>
      <c r="M7" s="138"/>
      <c r="N7" s="139"/>
      <c r="O7" s="159"/>
      <c r="P7" s="140"/>
    </row>
    <row r="8" spans="1:21" ht="32.1" customHeight="1">
      <c r="A8" s="135">
        <f>Seznam!B67</f>
        <v>3</v>
      </c>
      <c r="B8" s="136" t="str">
        <f>Seznam!C67</f>
        <v>Svobodová Klára</v>
      </c>
      <c r="C8" s="125">
        <f>Seznam!D67</f>
        <v>2007</v>
      </c>
      <c r="D8" s="137" t="str">
        <f>Seznam!E67</f>
        <v>RGC Karlovy Vary</v>
      </c>
      <c r="E8" s="286" t="str">
        <f>Seznam!F67</f>
        <v>CZE</v>
      </c>
      <c r="F8" s="201"/>
      <c r="G8" s="138"/>
      <c r="H8" s="138"/>
      <c r="I8" s="139"/>
      <c r="J8" s="158"/>
      <c r="K8" s="138"/>
      <c r="L8" s="138"/>
      <c r="M8" s="138"/>
      <c r="N8" s="139"/>
      <c r="O8" s="159"/>
      <c r="P8" s="140"/>
    </row>
    <row r="9" spans="1:21" ht="32.1" customHeight="1">
      <c r="A9" s="135">
        <f>Seznam!B68</f>
        <v>4</v>
      </c>
      <c r="B9" s="136" t="str">
        <f>Seznam!C68</f>
        <v>Bystřická Natálie</v>
      </c>
      <c r="C9" s="125">
        <f>Seznam!D68</f>
        <v>2007</v>
      </c>
      <c r="D9" s="137" t="str">
        <f>Seznam!E68</f>
        <v>TJ Slavoj Plzeň</v>
      </c>
      <c r="E9" s="286" t="str">
        <f>Seznam!F68</f>
        <v>CZE</v>
      </c>
      <c r="F9" s="201"/>
      <c r="G9" s="138"/>
      <c r="H9" s="138"/>
      <c r="I9" s="139"/>
      <c r="J9" s="158"/>
      <c r="K9" s="138"/>
      <c r="L9" s="138"/>
      <c r="M9" s="138"/>
      <c r="N9" s="139"/>
      <c r="O9" s="159"/>
      <c r="P9" s="140"/>
    </row>
    <row r="10" spans="1:21" ht="32.1" customHeight="1">
      <c r="A10" s="135">
        <f>Seznam!B69</f>
        <v>5</v>
      </c>
      <c r="B10" s="136" t="str">
        <f>Seznam!C69</f>
        <v>Bulantová Charlotta</v>
      </c>
      <c r="C10" s="125">
        <f>Seznam!D69</f>
        <v>2007</v>
      </c>
      <c r="D10" s="137" t="str">
        <f>Seznam!E69</f>
        <v>TJ Sokol Bedřichov</v>
      </c>
      <c r="E10" s="286" t="str">
        <f>Seznam!F69</f>
        <v>CZE</v>
      </c>
      <c r="F10" s="201"/>
      <c r="G10" s="138"/>
      <c r="H10" s="138"/>
      <c r="I10" s="139"/>
      <c r="J10" s="158"/>
      <c r="K10" s="138"/>
      <c r="L10" s="138"/>
      <c r="M10" s="138"/>
      <c r="N10" s="139"/>
      <c r="O10" s="159"/>
      <c r="P10" s="140"/>
    </row>
    <row r="11" spans="1:21" ht="32.1" customHeight="1">
      <c r="A11" s="135">
        <f>Seznam!B70</f>
        <v>7</v>
      </c>
      <c r="B11" s="136" t="str">
        <f>Seznam!C70</f>
        <v>Špalová Klára</v>
      </c>
      <c r="C11" s="125">
        <f>Seznam!D70</f>
        <v>2007</v>
      </c>
      <c r="D11" s="137" t="str">
        <f>Seznam!E70</f>
        <v>SK GymŠarm Plzeň</v>
      </c>
      <c r="E11" s="286" t="str">
        <f>Seznam!F70</f>
        <v>CZE</v>
      </c>
      <c r="F11" s="201"/>
      <c r="G11" s="138"/>
      <c r="H11" s="138"/>
      <c r="I11" s="139"/>
      <c r="J11" s="158"/>
      <c r="K11" s="138"/>
      <c r="L11" s="138"/>
      <c r="M11" s="138"/>
      <c r="N11" s="139"/>
      <c r="O11" s="159"/>
      <c r="P11" s="140"/>
    </row>
    <row r="12" spans="1:21" ht="32.1" customHeight="1">
      <c r="A12" s="135">
        <f>Seznam!B71</f>
        <v>8</v>
      </c>
      <c r="B12" s="136" t="str">
        <f>Seznam!C71</f>
        <v>Petříková Valentýna</v>
      </c>
      <c r="C12" s="125">
        <f>Seznam!D71</f>
        <v>2007</v>
      </c>
      <c r="D12" s="137" t="str">
        <f>Seznam!E71</f>
        <v>RG Proactive Milevsko</v>
      </c>
      <c r="E12" s="286" t="str">
        <f>Seznam!F71</f>
        <v>CZE</v>
      </c>
      <c r="F12" s="201"/>
      <c r="G12" s="138"/>
      <c r="H12" s="138"/>
      <c r="I12" s="139"/>
      <c r="J12" s="158"/>
      <c r="K12" s="138"/>
      <c r="L12" s="138"/>
      <c r="M12" s="138"/>
      <c r="N12" s="139"/>
      <c r="O12" s="159"/>
      <c r="P12" s="140"/>
    </row>
    <row r="13" spans="1:21" ht="32.1" customHeight="1">
      <c r="A13" s="135">
        <f>Seznam!B72</f>
        <v>9</v>
      </c>
      <c r="B13" s="136" t="str">
        <f>Seznam!C72</f>
        <v xml:space="preserve">Fedunova Darja </v>
      </c>
      <c r="C13" s="125">
        <f>Seznam!D72</f>
        <v>2007</v>
      </c>
      <c r="D13" s="137" t="str">
        <f>Seznam!E72</f>
        <v>TOPGYM Karlovy Vary</v>
      </c>
      <c r="E13" s="286" t="str">
        <f>Seznam!F72</f>
        <v>CZE</v>
      </c>
      <c r="F13" s="201"/>
      <c r="G13" s="138"/>
      <c r="H13" s="138"/>
      <c r="I13" s="139"/>
      <c r="J13" s="158"/>
      <c r="K13" s="138"/>
      <c r="L13" s="138"/>
      <c r="M13" s="138"/>
      <c r="N13" s="139"/>
      <c r="O13" s="159"/>
      <c r="P13" s="140"/>
    </row>
    <row r="14" spans="1:21" ht="32.1" customHeight="1">
      <c r="A14" s="135">
        <f>Seznam!B73</f>
        <v>10</v>
      </c>
      <c r="B14" s="136" t="str">
        <f>Seznam!C73</f>
        <v>Koutná Tereza</v>
      </c>
      <c r="C14" s="125">
        <f>Seznam!D73</f>
        <v>2007</v>
      </c>
      <c r="D14" s="137" t="str">
        <f>Seznam!E73</f>
        <v>Sportunion Rauris</v>
      </c>
      <c r="E14" s="286" t="str">
        <f>Seznam!F73</f>
        <v>AUT</v>
      </c>
      <c r="F14" s="201"/>
      <c r="G14" s="138"/>
      <c r="H14" s="138"/>
      <c r="I14" s="139"/>
      <c r="J14" s="158"/>
      <c r="K14" s="138"/>
      <c r="L14" s="138"/>
      <c r="M14" s="138"/>
      <c r="N14" s="139"/>
      <c r="O14" s="159"/>
      <c r="P14" s="140"/>
    </row>
    <row r="15" spans="1:21" ht="32.1" customHeight="1">
      <c r="A15" s="135">
        <f>Seznam!B74</f>
        <v>11</v>
      </c>
      <c r="B15" s="136" t="str">
        <f>Seznam!C74</f>
        <v xml:space="preserve">Deimová Anna </v>
      </c>
      <c r="C15" s="125">
        <f>Seznam!D74</f>
        <v>2007</v>
      </c>
      <c r="D15" s="137" t="str">
        <f>Seznam!E74</f>
        <v>GSK Tábor</v>
      </c>
      <c r="E15" s="286" t="str">
        <f>Seznam!F74</f>
        <v>CZE</v>
      </c>
      <c r="F15" s="201"/>
      <c r="G15" s="138"/>
      <c r="H15" s="138"/>
      <c r="I15" s="139"/>
      <c r="J15" s="158"/>
      <c r="K15" s="138"/>
      <c r="L15" s="138"/>
      <c r="M15" s="138"/>
      <c r="N15" s="139"/>
      <c r="O15" s="159"/>
      <c r="P15" s="140"/>
    </row>
    <row r="16" spans="1:21" ht="32.1" customHeight="1">
      <c r="A16" s="183">
        <f>Seznam!B75</f>
        <v>12</v>
      </c>
      <c r="B16" s="184" t="str">
        <f>Seznam!C75</f>
        <v>Šimáková Veronika</v>
      </c>
      <c r="C16" s="126">
        <f>Seznam!D75</f>
        <v>2007</v>
      </c>
      <c r="D16" s="185" t="str">
        <f>Seznam!E75</f>
        <v>RG Proactive Milevsko</v>
      </c>
      <c r="E16" s="287" t="str">
        <f>Seznam!F75</f>
        <v>CZE</v>
      </c>
      <c r="F16" s="217"/>
      <c r="G16" s="186"/>
      <c r="H16" s="186"/>
      <c r="I16" s="187"/>
      <c r="J16" s="215"/>
      <c r="K16" s="186"/>
      <c r="L16" s="186"/>
      <c r="M16" s="186"/>
      <c r="N16" s="187"/>
      <c r="O16" s="216"/>
      <c r="P16" s="188"/>
    </row>
    <row r="17" spans="1:16" ht="32.1" customHeight="1">
      <c r="A17" s="183">
        <f>Seznam!B76</f>
        <v>13</v>
      </c>
      <c r="B17" s="184" t="str">
        <f>Seznam!C76</f>
        <v>Kordová Klára</v>
      </c>
      <c r="C17" s="126">
        <f>Seznam!D76</f>
        <v>2007</v>
      </c>
      <c r="D17" s="185" t="str">
        <f>Seznam!E76</f>
        <v>SK GymŠarm Plzeň</v>
      </c>
      <c r="E17" s="287" t="str">
        <f>Seznam!F76</f>
        <v>CZE</v>
      </c>
      <c r="F17" s="217"/>
      <c r="G17" s="186"/>
      <c r="H17" s="186"/>
      <c r="I17" s="187"/>
      <c r="J17" s="215"/>
      <c r="K17" s="186"/>
      <c r="L17" s="186"/>
      <c r="M17" s="186"/>
      <c r="N17" s="187"/>
      <c r="O17" s="216"/>
      <c r="P17" s="188"/>
    </row>
    <row r="18" spans="1:16" ht="32.1" customHeight="1" thickBot="1">
      <c r="A18" s="141"/>
      <c r="B18" s="142"/>
      <c r="C18" s="127"/>
      <c r="D18" s="143"/>
      <c r="E18" s="288"/>
      <c r="F18" s="202"/>
      <c r="G18" s="144"/>
      <c r="H18" s="144"/>
      <c r="I18" s="145"/>
      <c r="J18" s="160"/>
      <c r="K18" s="144"/>
      <c r="L18" s="144"/>
      <c r="M18" s="144"/>
      <c r="N18" s="145"/>
      <c r="O18" s="161"/>
      <c r="P18" s="146"/>
    </row>
    <row r="19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opLeftCell="A7" workbookViewId="0">
      <selection activeCell="A15" sqref="A15:XFD15"/>
    </sheetView>
  </sheetViews>
  <sheetFormatPr defaultRowHeight="12.75"/>
  <cols>
    <col min="1" max="1" width="10.7109375" customWidth="1"/>
    <col min="2" max="2" width="28.140625" bestFit="1" customWidth="1"/>
    <col min="3" max="3" width="9" customWidth="1"/>
    <col min="4" max="4" width="42.42578125" bestFit="1" customWidth="1"/>
    <col min="5" max="5" width="7.28515625" style="284" customWidth="1"/>
    <col min="6" max="13" width="10.7109375" style="31" customWidth="1"/>
    <col min="14" max="16" width="10.7109375" customWidth="1"/>
  </cols>
  <sheetData>
    <row r="1" spans="1:21" ht="22.5">
      <c r="A1" s="1" t="s">
        <v>1052</v>
      </c>
      <c r="C1" s="4"/>
      <c r="D1" s="441" t="s">
        <v>1574</v>
      </c>
      <c r="E1" s="441"/>
      <c r="F1" s="441"/>
      <c r="G1" s="441"/>
      <c r="H1" s="441"/>
      <c r="I1" s="441"/>
      <c r="J1" s="441"/>
      <c r="K1" s="441"/>
      <c r="M1" s="115"/>
      <c r="P1" s="116" t="s">
        <v>1575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82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7" t="s">
        <v>1586</v>
      </c>
      <c r="B3" s="147"/>
      <c r="C3" s="147"/>
      <c r="D3" s="147"/>
      <c r="E3" s="283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71" t="s">
        <v>0</v>
      </c>
      <c r="B4" s="453" t="s">
        <v>1</v>
      </c>
      <c r="C4" s="453" t="s">
        <v>2</v>
      </c>
      <c r="D4" s="449" t="s">
        <v>3</v>
      </c>
      <c r="E4" s="462" t="s">
        <v>4</v>
      </c>
      <c r="F4" s="464" t="str">
        <f>Kat6S1</f>
        <v>sestava s míčem</v>
      </c>
      <c r="G4" s="465"/>
      <c r="H4" s="465"/>
      <c r="I4" s="466"/>
      <c r="J4" s="464" t="str">
        <f>Kat6S2</f>
        <v>sestava s libovolným náčiním</v>
      </c>
      <c r="K4" s="465"/>
      <c r="L4" s="465"/>
      <c r="M4" s="465"/>
      <c r="N4" s="466"/>
      <c r="O4" s="467" t="s">
        <v>13</v>
      </c>
      <c r="P4" s="469" t="s">
        <v>1053</v>
      </c>
    </row>
    <row r="5" spans="1:21" ht="16.5" thickBot="1">
      <c r="A5" s="472">
        <v>0</v>
      </c>
      <c r="B5" s="473">
        <v>0</v>
      </c>
      <c r="C5" s="473">
        <v>0</v>
      </c>
      <c r="D5" s="474">
        <v>0</v>
      </c>
      <c r="E5" s="463"/>
      <c r="F5" s="205" t="s">
        <v>8</v>
      </c>
      <c r="G5" s="148" t="s">
        <v>11</v>
      </c>
      <c r="H5" s="148" t="s">
        <v>5</v>
      </c>
      <c r="I5" s="149" t="s">
        <v>6</v>
      </c>
      <c r="J5" s="134" t="s">
        <v>1050</v>
      </c>
      <c r="K5" s="148" t="s">
        <v>8</v>
      </c>
      <c r="L5" s="148" t="s">
        <v>11</v>
      </c>
      <c r="M5" s="148" t="s">
        <v>5</v>
      </c>
      <c r="N5" s="149" t="s">
        <v>6</v>
      </c>
      <c r="O5" s="468">
        <v>0</v>
      </c>
      <c r="P5" s="470">
        <v>0</v>
      </c>
    </row>
    <row r="6" spans="1:21" ht="32.1" customHeight="1" thickTop="1">
      <c r="A6" s="150">
        <f>Seznam!B77</f>
        <v>1</v>
      </c>
      <c r="B6" s="151" t="str">
        <f>Seznam!C77</f>
        <v>Prokšová Anna</v>
      </c>
      <c r="C6" s="120">
        <f>Seznam!D77</f>
        <v>2006</v>
      </c>
      <c r="D6" s="152" t="str">
        <f>Seznam!E77</f>
        <v>TJ Sokol Bedřichov</v>
      </c>
      <c r="E6" s="285" t="str">
        <f>Seznam!F77</f>
        <v>CZE</v>
      </c>
      <c r="F6" s="200"/>
      <c r="G6" s="153"/>
      <c r="H6" s="153"/>
      <c r="I6" s="154"/>
      <c r="J6" s="155"/>
      <c r="K6" s="153"/>
      <c r="L6" s="153"/>
      <c r="M6" s="153"/>
      <c r="N6" s="154"/>
      <c r="O6" s="156"/>
      <c r="P6" s="157"/>
    </row>
    <row r="7" spans="1:21" ht="32.1" customHeight="1">
      <c r="A7" s="135">
        <f>Seznam!B78</f>
        <v>2</v>
      </c>
      <c r="B7" s="136" t="str">
        <f>Seznam!C78</f>
        <v xml:space="preserve">Polanková Natálie </v>
      </c>
      <c r="C7" s="125">
        <f>Seznam!D78</f>
        <v>2005</v>
      </c>
      <c r="D7" s="137" t="str">
        <f>Seznam!E78</f>
        <v>TJ Sokol Plzeň IV</v>
      </c>
      <c r="E7" s="286" t="str">
        <f>Seznam!F78</f>
        <v>CZE</v>
      </c>
      <c r="F7" s="201"/>
      <c r="G7" s="138"/>
      <c r="H7" s="138"/>
      <c r="I7" s="139"/>
      <c r="J7" s="158" t="s">
        <v>1256</v>
      </c>
      <c r="K7" s="138"/>
      <c r="L7" s="138"/>
      <c r="M7" s="138"/>
      <c r="N7" s="139"/>
      <c r="O7" s="159"/>
      <c r="P7" s="140"/>
    </row>
    <row r="8" spans="1:21" ht="32.1" customHeight="1">
      <c r="A8" s="135">
        <f>Seznam!B79</f>
        <v>3</v>
      </c>
      <c r="B8" s="136" t="str">
        <f>Seznam!C79</f>
        <v>Jilečková Mariana</v>
      </c>
      <c r="C8" s="125">
        <f>Seznam!D79</f>
        <v>2005</v>
      </c>
      <c r="D8" s="137" t="str">
        <f>Seznam!E79</f>
        <v>SK Jihlava</v>
      </c>
      <c r="E8" s="286" t="str">
        <f>Seznam!F79</f>
        <v>CZE</v>
      </c>
      <c r="F8" s="201"/>
      <c r="G8" s="138"/>
      <c r="H8" s="138"/>
      <c r="I8" s="139"/>
      <c r="J8" s="158"/>
      <c r="K8" s="138"/>
      <c r="L8" s="138"/>
      <c r="M8" s="138"/>
      <c r="N8" s="139"/>
      <c r="O8" s="159"/>
      <c r="P8" s="140"/>
    </row>
    <row r="9" spans="1:21" ht="32.1" customHeight="1">
      <c r="A9" s="183">
        <f>Seznam!B80</f>
        <v>4</v>
      </c>
      <c r="B9" s="184" t="str">
        <f>Seznam!C80</f>
        <v>Bencová Karolína</v>
      </c>
      <c r="C9" s="126">
        <f>Seznam!D80</f>
        <v>2006</v>
      </c>
      <c r="D9" s="185" t="str">
        <f>Seznam!E80</f>
        <v>Active Žďár nad Sázavou</v>
      </c>
      <c r="E9" s="287" t="str">
        <f>Seznam!F80</f>
        <v>CZE</v>
      </c>
      <c r="F9" s="217"/>
      <c r="G9" s="186"/>
      <c r="H9" s="186"/>
      <c r="I9" s="187"/>
      <c r="J9" s="215"/>
      <c r="K9" s="186"/>
      <c r="L9" s="186"/>
      <c r="M9" s="186"/>
      <c r="N9" s="187"/>
      <c r="O9" s="216"/>
      <c r="P9" s="188"/>
    </row>
    <row r="10" spans="1:21" ht="32.1" customHeight="1">
      <c r="A10" s="183">
        <f>Seznam!B81</f>
        <v>6</v>
      </c>
      <c r="B10" s="184" t="str">
        <f>Seznam!C81</f>
        <v>Kohnová Karolína</v>
      </c>
      <c r="C10" s="126">
        <f>Seznam!D81</f>
        <v>2006</v>
      </c>
      <c r="D10" s="185" t="str">
        <f>Seznam!E81</f>
        <v>TJ Sokol Bedřichov</v>
      </c>
      <c r="E10" s="287" t="str">
        <f>Seznam!F81</f>
        <v>CZE</v>
      </c>
      <c r="F10" s="217"/>
      <c r="G10" s="186"/>
      <c r="H10" s="186"/>
      <c r="I10" s="187"/>
      <c r="J10" s="215"/>
      <c r="K10" s="186"/>
      <c r="L10" s="186"/>
      <c r="M10" s="186"/>
      <c r="N10" s="187"/>
      <c r="O10" s="216"/>
      <c r="P10" s="188"/>
    </row>
    <row r="11" spans="1:21" ht="32.1" customHeight="1">
      <c r="A11" s="183">
        <f>Seznam!B82</f>
        <v>7</v>
      </c>
      <c r="B11" s="184" t="str">
        <f>Seznam!C82</f>
        <v>Mirošničenko Diana</v>
      </c>
      <c r="C11" s="126">
        <f>Seznam!D82</f>
        <v>2006</v>
      </c>
      <c r="D11" s="185" t="str">
        <f>Seznam!E82</f>
        <v>Club Sport Vítkov</v>
      </c>
      <c r="E11" s="287" t="str">
        <f>Seznam!F82</f>
        <v>CZE</v>
      </c>
      <c r="F11" s="217"/>
      <c r="G11" s="186"/>
      <c r="H11" s="186"/>
      <c r="I11" s="187"/>
      <c r="J11" s="215"/>
      <c r="K11" s="186"/>
      <c r="L11" s="186"/>
      <c r="M11" s="186"/>
      <c r="N11" s="187"/>
      <c r="O11" s="216"/>
      <c r="P11" s="188"/>
    </row>
    <row r="12" spans="1:21" ht="32.1" customHeight="1">
      <c r="A12" s="183">
        <f>Seznam!B83</f>
        <v>9</v>
      </c>
      <c r="B12" s="184" t="str">
        <f>Seznam!C83</f>
        <v>Michálková Veronika</v>
      </c>
      <c r="C12" s="126">
        <f>Seznam!D83</f>
        <v>2006</v>
      </c>
      <c r="D12" s="185" t="str">
        <f>Seznam!E83</f>
        <v>SK Jihlava</v>
      </c>
      <c r="E12" s="287" t="str">
        <f>Seznam!F83</f>
        <v>CZE</v>
      </c>
      <c r="F12" s="217"/>
      <c r="G12" s="186"/>
      <c r="H12" s="186"/>
      <c r="I12" s="187"/>
      <c r="J12" s="215"/>
      <c r="K12" s="186"/>
      <c r="L12" s="186"/>
      <c r="M12" s="186"/>
      <c r="N12" s="187"/>
      <c r="O12" s="216"/>
      <c r="P12" s="188"/>
    </row>
    <row r="13" spans="1:21" ht="32.1" customHeight="1">
      <c r="A13" s="183">
        <f>Seznam!B84</f>
        <v>10</v>
      </c>
      <c r="B13" s="184" t="str">
        <f>Seznam!C84</f>
        <v>Vedralová Kristýna</v>
      </c>
      <c r="C13" s="126">
        <f>Seznam!D84</f>
        <v>2005</v>
      </c>
      <c r="D13" s="185" t="str">
        <f>Seznam!E84</f>
        <v>TJ Sokol Bedřichov</v>
      </c>
      <c r="E13" s="287" t="str">
        <f>Seznam!F84</f>
        <v>CZE</v>
      </c>
      <c r="F13" s="217"/>
      <c r="G13" s="186"/>
      <c r="H13" s="186"/>
      <c r="I13" s="187"/>
      <c r="J13" s="215"/>
      <c r="K13" s="186"/>
      <c r="L13" s="186"/>
      <c r="M13" s="186"/>
      <c r="N13" s="187"/>
      <c r="O13" s="216"/>
      <c r="P13" s="188"/>
    </row>
    <row r="14" spans="1:21" ht="32.1" customHeight="1">
      <c r="A14" s="183">
        <f>Seznam!B85</f>
        <v>12</v>
      </c>
      <c r="B14" s="184" t="str">
        <f>Seznam!C85</f>
        <v>Stieblerová Nikola</v>
      </c>
      <c r="C14" s="126">
        <f>Seznam!D85</f>
        <v>2005</v>
      </c>
      <c r="D14" s="185" t="str">
        <f>Seznam!E85</f>
        <v>SK Jihlava</v>
      </c>
      <c r="E14" s="287" t="str">
        <f>Seznam!F85</f>
        <v>CZE</v>
      </c>
      <c r="F14" s="217"/>
      <c r="G14" s="186"/>
      <c r="H14" s="186"/>
      <c r="I14" s="187"/>
      <c r="J14" s="215"/>
      <c r="K14" s="186"/>
      <c r="L14" s="186"/>
      <c r="M14" s="186"/>
      <c r="N14" s="187"/>
      <c r="O14" s="216"/>
      <c r="P14" s="188"/>
    </row>
    <row r="15" spans="1:21" ht="32.1" customHeight="1" thickBot="1">
      <c r="A15" s="141"/>
      <c r="B15" s="142"/>
      <c r="C15" s="127"/>
      <c r="D15" s="143"/>
      <c r="E15" s="288"/>
      <c r="F15" s="202"/>
      <c r="G15" s="144"/>
      <c r="H15" s="144"/>
      <c r="I15" s="145"/>
      <c r="J15" s="160"/>
      <c r="K15" s="144"/>
      <c r="L15" s="144"/>
      <c r="M15" s="144"/>
      <c r="N15" s="145"/>
      <c r="O15" s="161"/>
      <c r="P15" s="146"/>
    </row>
    <row r="16" spans="1:21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>
      <selection activeCell="D11" sqref="D11"/>
    </sheetView>
  </sheetViews>
  <sheetFormatPr defaultRowHeight="12.75"/>
  <cols>
    <col min="1" max="1" width="10.7109375" customWidth="1"/>
    <col min="2" max="2" width="24.42578125" bestFit="1" customWidth="1"/>
    <col min="3" max="3" width="9" customWidth="1"/>
    <col min="4" max="4" width="50" bestFit="1" customWidth="1"/>
    <col min="5" max="5" width="7.85546875" style="284" customWidth="1"/>
    <col min="6" max="13" width="10.7109375" style="31" customWidth="1"/>
    <col min="14" max="16" width="10.7109375" customWidth="1"/>
  </cols>
  <sheetData>
    <row r="1" spans="1:21" ht="22.5">
      <c r="A1" s="1" t="s">
        <v>1052</v>
      </c>
      <c r="C1" s="4"/>
      <c r="D1" s="441" t="s">
        <v>1574</v>
      </c>
      <c r="E1" s="441"/>
      <c r="F1" s="441"/>
      <c r="G1" s="441"/>
      <c r="H1" s="441"/>
      <c r="I1" s="441"/>
      <c r="J1" s="441"/>
      <c r="K1" s="441"/>
      <c r="M1" s="115"/>
      <c r="P1" s="116" t="s">
        <v>1575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82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7" t="s">
        <v>1587</v>
      </c>
      <c r="B3" s="147"/>
      <c r="C3" s="147"/>
      <c r="D3" s="147"/>
      <c r="E3" s="283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71" t="s">
        <v>0</v>
      </c>
      <c r="B4" s="453" t="s">
        <v>1</v>
      </c>
      <c r="C4" s="453" t="s">
        <v>2</v>
      </c>
      <c r="D4" s="449" t="s">
        <v>3</v>
      </c>
      <c r="E4" s="462" t="s">
        <v>4</v>
      </c>
      <c r="F4" s="464" t="str">
        <f>Kat7S1</f>
        <v>sestava se stuhou</v>
      </c>
      <c r="G4" s="465"/>
      <c r="H4" s="465"/>
      <c r="I4" s="466"/>
      <c r="J4" s="464" t="str">
        <f>Kat7S2</f>
        <v>sestava s libovolným náčiním</v>
      </c>
      <c r="K4" s="465"/>
      <c r="L4" s="465"/>
      <c r="M4" s="465"/>
      <c r="N4" s="466"/>
      <c r="O4" s="467" t="s">
        <v>13</v>
      </c>
      <c r="P4" s="469" t="s">
        <v>1053</v>
      </c>
    </row>
    <row r="5" spans="1:21" ht="16.5" thickBot="1">
      <c r="A5" s="472">
        <v>0</v>
      </c>
      <c r="B5" s="473">
        <v>0</v>
      </c>
      <c r="C5" s="473">
        <v>0</v>
      </c>
      <c r="D5" s="474">
        <v>0</v>
      </c>
      <c r="E5" s="463"/>
      <c r="F5" s="205" t="s">
        <v>8</v>
      </c>
      <c r="G5" s="148" t="s">
        <v>11</v>
      </c>
      <c r="H5" s="148" t="s">
        <v>5</v>
      </c>
      <c r="I5" s="149" t="s">
        <v>6</v>
      </c>
      <c r="J5" s="134" t="s">
        <v>1050</v>
      </c>
      <c r="K5" s="148" t="s">
        <v>8</v>
      </c>
      <c r="L5" s="148" t="s">
        <v>11</v>
      </c>
      <c r="M5" s="148" t="s">
        <v>5</v>
      </c>
      <c r="N5" s="149" t="s">
        <v>6</v>
      </c>
      <c r="O5" s="468">
        <v>0</v>
      </c>
      <c r="P5" s="470">
        <v>0</v>
      </c>
    </row>
    <row r="6" spans="1:21" ht="32.1" customHeight="1" thickTop="1">
      <c r="A6" s="150">
        <f>Seznam!B86</f>
        <v>1</v>
      </c>
      <c r="B6" s="151" t="str">
        <f>Seznam!C86</f>
        <v xml:space="preserve">Kubíčková Běla </v>
      </c>
      <c r="C6" s="120">
        <f>Seznam!D86</f>
        <v>2003</v>
      </c>
      <c r="D6" s="152" t="str">
        <f>Seznam!E86</f>
        <v>SK Trasko Vyškov</v>
      </c>
      <c r="E6" s="285" t="str">
        <f>Seznam!F86</f>
        <v>CZE</v>
      </c>
      <c r="F6" s="200"/>
      <c r="G6" s="153"/>
      <c r="H6" s="153"/>
      <c r="I6" s="154"/>
      <c r="J6" s="155"/>
      <c r="K6" s="153"/>
      <c r="L6" s="153"/>
      <c r="M6" s="153"/>
      <c r="N6" s="154"/>
      <c r="O6" s="156"/>
      <c r="P6" s="157"/>
    </row>
    <row r="7" spans="1:21" ht="32.1" customHeight="1">
      <c r="A7" s="183">
        <f>Seznam!B87</f>
        <v>2</v>
      </c>
      <c r="B7" s="184" t="str">
        <f>Seznam!C87</f>
        <v xml:space="preserve">Lylová Sarah </v>
      </c>
      <c r="C7" s="126">
        <f>Seznam!D87</f>
        <v>2004</v>
      </c>
      <c r="D7" s="185" t="str">
        <f>Seznam!E87</f>
        <v xml:space="preserve">TJSK Prague </v>
      </c>
      <c r="E7" s="287" t="str">
        <f>Seznam!F87</f>
        <v>CZE</v>
      </c>
      <c r="F7" s="217"/>
      <c r="G7" s="186"/>
      <c r="H7" s="186"/>
      <c r="I7" s="187"/>
      <c r="J7" s="215"/>
      <c r="K7" s="186"/>
      <c r="L7" s="186"/>
      <c r="M7" s="186"/>
      <c r="N7" s="187"/>
      <c r="O7" s="216"/>
      <c r="P7" s="188"/>
    </row>
    <row r="8" spans="1:21" ht="32.1" customHeight="1">
      <c r="A8" s="183">
        <f>Seznam!B88</f>
        <v>3</v>
      </c>
      <c r="B8" s="184" t="str">
        <f>Seznam!C88</f>
        <v xml:space="preserve">Paludová Michaela </v>
      </c>
      <c r="C8" s="126">
        <f>Seznam!D88</f>
        <v>2004</v>
      </c>
      <c r="D8" s="185" t="str">
        <f>Seznam!E88</f>
        <v>SK Trasko Vyškov</v>
      </c>
      <c r="E8" s="287" t="str">
        <f>Seznam!F88</f>
        <v>CZE</v>
      </c>
      <c r="F8" s="217"/>
      <c r="G8" s="186"/>
      <c r="H8" s="186"/>
      <c r="I8" s="187"/>
      <c r="J8" s="215"/>
      <c r="K8" s="186"/>
      <c r="L8" s="186"/>
      <c r="M8" s="186"/>
      <c r="N8" s="187"/>
      <c r="O8" s="216"/>
      <c r="P8" s="188"/>
    </row>
    <row r="9" spans="1:21" ht="32.1" customHeight="1">
      <c r="A9" s="183">
        <f>Seznam!B89</f>
        <v>4</v>
      </c>
      <c r="B9" s="184" t="str">
        <f>Seznam!C89</f>
        <v xml:space="preserve">Sládková Nicol </v>
      </c>
      <c r="C9" s="126">
        <f>Seznam!D89</f>
        <v>2004</v>
      </c>
      <c r="D9" s="185" t="str">
        <f>Seznam!E89</f>
        <v>SK Trasko Vyškov</v>
      </c>
      <c r="E9" s="287" t="str">
        <f>Seznam!F89</f>
        <v>CZE</v>
      </c>
      <c r="F9" s="217"/>
      <c r="G9" s="186"/>
      <c r="H9" s="186"/>
      <c r="I9" s="187"/>
      <c r="J9" s="215"/>
      <c r="K9" s="186"/>
      <c r="L9" s="186"/>
      <c r="M9" s="186"/>
      <c r="N9" s="187"/>
      <c r="O9" s="216"/>
      <c r="P9" s="188"/>
    </row>
    <row r="10" spans="1:21" ht="32.1" customHeight="1" thickBot="1">
      <c r="A10" s="141"/>
      <c r="B10" s="142"/>
      <c r="C10" s="127"/>
      <c r="D10" s="143"/>
      <c r="E10" s="288"/>
      <c r="F10" s="202"/>
      <c r="G10" s="144"/>
      <c r="H10" s="144"/>
      <c r="I10" s="145"/>
      <c r="J10" s="160"/>
      <c r="K10" s="144"/>
      <c r="L10" s="144"/>
      <c r="M10" s="144"/>
      <c r="N10" s="145"/>
      <c r="O10" s="161"/>
      <c r="P10" s="146"/>
    </row>
    <row r="11" spans="1:21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90</vt:i4>
      </vt:variant>
    </vt:vector>
  </HeadingPairs>
  <TitlesOfParts>
    <vt:vector size="124" baseType="lpstr">
      <vt:lpstr>Seznam</vt:lpstr>
      <vt:lpstr>Popis</vt:lpstr>
      <vt:lpstr>S 1</vt:lpstr>
      <vt:lpstr>S 2</vt:lpstr>
      <vt:lpstr>S 3</vt:lpstr>
      <vt:lpstr>S 4</vt:lpstr>
      <vt:lpstr>S 5</vt:lpstr>
      <vt:lpstr>S 6</vt:lpstr>
      <vt:lpstr>S 7</vt:lpstr>
      <vt:lpstr>S 8</vt:lpstr>
      <vt:lpstr>S 9</vt:lpstr>
      <vt:lpstr>S 10</vt:lpstr>
      <vt:lpstr>Z1</vt:lpstr>
      <vt:lpstr>Z2</vt:lpstr>
      <vt:lpstr>Z3</vt:lpstr>
      <vt:lpstr>Z4</vt:lpstr>
      <vt:lpstr>Z5</vt:lpstr>
      <vt:lpstr>Z6</vt:lpstr>
      <vt:lpstr>Z7</vt:lpstr>
      <vt:lpstr>Z8</vt:lpstr>
      <vt:lpstr>Z9</vt:lpstr>
      <vt:lpstr>Z10</vt:lpstr>
      <vt:lpstr>V 1</vt:lpstr>
      <vt:lpstr>V 2</vt:lpstr>
      <vt:lpstr>V 3</vt:lpstr>
      <vt:lpstr>V 4</vt:lpstr>
      <vt:lpstr>V 5</vt:lpstr>
      <vt:lpstr>V 6</vt:lpstr>
      <vt:lpstr>V 7</vt:lpstr>
      <vt:lpstr>V 8</vt:lpstr>
      <vt:lpstr>V9</vt:lpstr>
      <vt:lpstr>V10</vt:lpstr>
      <vt:lpstr>Jména</vt:lpstr>
      <vt:lpstr>Příjmení</vt:lpstr>
      <vt:lpstr>__kat1</vt:lpstr>
      <vt:lpstr>__kat10</vt:lpstr>
      <vt:lpstr>__kat11</vt:lpstr>
      <vt:lpstr>__kat2</vt:lpstr>
      <vt:lpstr>__kat3</vt:lpstr>
      <vt:lpstr>__kat4</vt:lpstr>
      <vt:lpstr>__kat5</vt:lpstr>
      <vt:lpstr>__kat6</vt:lpstr>
      <vt:lpstr>__kat7</vt:lpstr>
      <vt:lpstr>__kat8</vt:lpstr>
      <vt:lpstr>__kat9</vt:lpstr>
      <vt:lpstr>_kat1</vt:lpstr>
      <vt:lpstr>_kat10</vt:lpstr>
      <vt:lpstr>_kat11</vt:lpstr>
      <vt:lpstr>_kat2</vt:lpstr>
      <vt:lpstr>_kat3</vt:lpstr>
      <vt:lpstr>_kat4</vt:lpstr>
      <vt:lpstr>_kat5</vt:lpstr>
      <vt:lpstr>_kat6</vt:lpstr>
      <vt:lpstr>_kat7</vt:lpstr>
      <vt:lpstr>_kat8</vt:lpstr>
      <vt:lpstr>_kat9</vt:lpstr>
      <vt:lpstr>Datum</vt:lpstr>
      <vt:lpstr>K11S2</vt:lpstr>
      <vt:lpstr>Kat10S1</vt:lpstr>
      <vt:lpstr>Kat10S2</vt:lpstr>
      <vt:lpstr>Kat10S3</vt:lpstr>
      <vt:lpstr>Kat10S4</vt:lpstr>
      <vt:lpstr>Kat11S1</vt:lpstr>
      <vt:lpstr>Kat11S2</vt:lpstr>
      <vt:lpstr>Kat11S3</vt:lpstr>
      <vt:lpstr>Kat11S4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Kat9S1</vt:lpstr>
      <vt:lpstr>Kat9S2</vt:lpstr>
      <vt:lpstr>Kat9S3</vt:lpstr>
      <vt:lpstr>Kat9S4</vt:lpstr>
      <vt:lpstr>KatS1</vt:lpstr>
      <vt:lpstr>Místo</vt:lpstr>
      <vt:lpstr>Název</vt:lpstr>
      <vt:lpstr>'V 1'!Oblast_tisku</vt:lpstr>
      <vt:lpstr>'V 2'!Oblast_tisku</vt:lpstr>
      <vt:lpstr>'V 3'!Oblast_tisku</vt:lpstr>
      <vt:lpstr>'V 4'!Oblast_tisku</vt:lpstr>
      <vt:lpstr>'V 5'!Oblast_tisku</vt:lpstr>
      <vt:lpstr>'V 6'!Oblast_tisku</vt:lpstr>
      <vt:lpstr>'V 7'!Oblast_tisku</vt:lpstr>
      <vt:lpstr>'V 8'!Oblast_tisku</vt:lpstr>
      <vt:lpstr>PocetKat1</vt:lpstr>
      <vt:lpstr>PocetKat10</vt:lpstr>
      <vt:lpstr>PocetKat2</vt:lpstr>
      <vt:lpstr>PocetKat3</vt:lpstr>
      <vt:lpstr>PocetKat4</vt:lpstr>
      <vt:lpstr>PocetKat5</vt:lpstr>
      <vt:lpstr>PocetKat6</vt:lpstr>
      <vt:lpstr>PocetKat7</vt:lpstr>
      <vt:lpstr>PocetKat8</vt:lpstr>
      <vt:lpstr>PocetKat9</vt:lpstr>
    </vt:vector>
  </TitlesOfParts>
  <Company>ZVVZ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Uzivatel</cp:lastModifiedBy>
  <cp:lastPrinted>2017-05-06T16:58:58Z</cp:lastPrinted>
  <dcterms:created xsi:type="dcterms:W3CDTF">2001-03-21T14:10:12Z</dcterms:created>
  <dcterms:modified xsi:type="dcterms:W3CDTF">2017-05-07T09:08:56Z</dcterms:modified>
</cp:coreProperties>
</file>