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ůj disk\gymnastika\oblastní přebor\"/>
    </mc:Choice>
  </mc:AlternateContent>
  <bookViews>
    <workbookView xWindow="0" yWindow="0" windowWidth="23040" windowHeight="10704" activeTab="9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List8" sheetId="8" r:id="rId8"/>
    <sheet name="List9" sheetId="9" r:id="rId9"/>
    <sheet name="List10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0" l="1"/>
  <c r="C37" i="10"/>
  <c r="B37" i="10"/>
  <c r="D36" i="10"/>
  <c r="C36" i="10"/>
  <c r="B36" i="10"/>
  <c r="D35" i="10"/>
  <c r="C35" i="10"/>
  <c r="B35" i="10"/>
  <c r="D34" i="10"/>
  <c r="C34" i="10"/>
  <c r="B34" i="10"/>
  <c r="D29" i="10"/>
  <c r="C29" i="10"/>
  <c r="B29" i="10"/>
  <c r="D28" i="10"/>
  <c r="C28" i="10"/>
  <c r="B28" i="10"/>
  <c r="D27" i="10"/>
  <c r="C27" i="10"/>
  <c r="B27" i="10"/>
  <c r="D26" i="10"/>
  <c r="C26" i="10"/>
  <c r="B26" i="10"/>
  <c r="D24" i="10"/>
  <c r="D20" i="10"/>
  <c r="C20" i="10"/>
  <c r="B20" i="10"/>
  <c r="D19" i="10"/>
  <c r="C19" i="10"/>
  <c r="B19" i="10"/>
  <c r="D18" i="10"/>
  <c r="C18" i="10"/>
  <c r="B18" i="10"/>
  <c r="D17" i="10"/>
  <c r="C17" i="10"/>
  <c r="B17" i="10"/>
  <c r="D15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N8" i="10"/>
  <c r="D32" i="10" s="1"/>
  <c r="I8" i="10"/>
  <c r="D8" i="10"/>
  <c r="B6" i="10"/>
  <c r="B4" i="10"/>
  <c r="B3" i="10"/>
  <c r="D45" i="9" l="1"/>
  <c r="C45" i="9"/>
  <c r="B45" i="9"/>
  <c r="D44" i="9"/>
  <c r="C44" i="9"/>
  <c r="B44" i="9"/>
  <c r="D43" i="9"/>
  <c r="C43" i="9"/>
  <c r="B43" i="9"/>
  <c r="D42" i="9"/>
  <c r="C42" i="9"/>
  <c r="B42" i="9"/>
  <c r="D41" i="9"/>
  <c r="C41" i="9"/>
  <c r="B41" i="9"/>
  <c r="D40" i="9"/>
  <c r="C40" i="9"/>
  <c r="B40" i="9"/>
  <c r="D35" i="9"/>
  <c r="C35" i="9"/>
  <c r="B35" i="9"/>
  <c r="D34" i="9"/>
  <c r="C34" i="9"/>
  <c r="B34" i="9"/>
  <c r="D33" i="9"/>
  <c r="C33" i="9"/>
  <c r="B33" i="9"/>
  <c r="D32" i="9"/>
  <c r="C32" i="9"/>
  <c r="B32" i="9"/>
  <c r="D31" i="9"/>
  <c r="C31" i="9"/>
  <c r="B31" i="9"/>
  <c r="D30" i="9"/>
  <c r="C30" i="9"/>
  <c r="B30" i="9"/>
  <c r="D24" i="9"/>
  <c r="C24" i="9"/>
  <c r="B24" i="9"/>
  <c r="D23" i="9"/>
  <c r="C23" i="9"/>
  <c r="B23" i="9"/>
  <c r="D22" i="9"/>
  <c r="C22" i="9"/>
  <c r="B22" i="9"/>
  <c r="D21" i="9"/>
  <c r="C21" i="9"/>
  <c r="B21" i="9"/>
  <c r="D20" i="9"/>
  <c r="C20" i="9"/>
  <c r="B20" i="9"/>
  <c r="D19" i="9"/>
  <c r="C19" i="9"/>
  <c r="B19" i="9"/>
  <c r="D17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N8" i="9"/>
  <c r="D38" i="9" s="1"/>
  <c r="I8" i="9"/>
  <c r="D28" i="9" s="1"/>
  <c r="D8" i="9"/>
  <c r="B6" i="9"/>
  <c r="B4" i="9"/>
  <c r="B3" i="9"/>
  <c r="D44" i="8" l="1"/>
  <c r="C44" i="8"/>
  <c r="B44" i="8"/>
  <c r="D43" i="8"/>
  <c r="C43" i="8"/>
  <c r="B43" i="8"/>
  <c r="D42" i="8"/>
  <c r="C42" i="8"/>
  <c r="B42" i="8"/>
  <c r="D41" i="8"/>
  <c r="C41" i="8"/>
  <c r="B41" i="8"/>
  <c r="D39" i="8"/>
  <c r="D36" i="8"/>
  <c r="C36" i="8"/>
  <c r="B36" i="8"/>
  <c r="D35" i="8"/>
  <c r="C35" i="8"/>
  <c r="B35" i="8"/>
  <c r="D34" i="8"/>
  <c r="C34" i="8"/>
  <c r="B34" i="8"/>
  <c r="D33" i="8"/>
  <c r="C33" i="8"/>
  <c r="B33" i="8"/>
  <c r="D31" i="8"/>
  <c r="D29" i="8"/>
  <c r="C29" i="8"/>
  <c r="B29" i="8"/>
  <c r="D28" i="8"/>
  <c r="C28" i="8"/>
  <c r="B28" i="8"/>
  <c r="D27" i="8"/>
  <c r="C27" i="8"/>
  <c r="B27" i="8"/>
  <c r="D26" i="8"/>
  <c r="C26" i="8"/>
  <c r="B26" i="8"/>
  <c r="D21" i="8"/>
  <c r="C21" i="8"/>
  <c r="B21" i="8"/>
  <c r="D20" i="8"/>
  <c r="C20" i="8"/>
  <c r="B20" i="8"/>
  <c r="D19" i="8"/>
  <c r="C19" i="8"/>
  <c r="B19" i="8"/>
  <c r="D18" i="8"/>
  <c r="C18" i="8"/>
  <c r="B18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S8" i="8"/>
  <c r="N8" i="8"/>
  <c r="I8" i="8"/>
  <c r="D24" i="8" s="1"/>
  <c r="D8" i="8"/>
  <c r="D16" i="8" s="1"/>
  <c r="B6" i="8"/>
  <c r="B4" i="8"/>
  <c r="B3" i="8"/>
  <c r="D41" i="7" l="1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5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6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6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N8" i="7"/>
  <c r="I8" i="7"/>
  <c r="D8" i="7"/>
  <c r="B6" i="7"/>
  <c r="B4" i="7"/>
  <c r="B3" i="7"/>
  <c r="D36" i="6" l="1"/>
  <c r="C36" i="6"/>
  <c r="B36" i="6"/>
  <c r="D35" i="6"/>
  <c r="C35" i="6"/>
  <c r="B35" i="6"/>
  <c r="D30" i="6"/>
  <c r="C30" i="6"/>
  <c r="B30" i="6"/>
  <c r="D29" i="6"/>
  <c r="C29" i="6"/>
  <c r="B29" i="6"/>
  <c r="D27" i="6"/>
  <c r="D24" i="6"/>
  <c r="C24" i="6"/>
  <c r="B24" i="6"/>
  <c r="D23" i="6"/>
  <c r="C23" i="6"/>
  <c r="B23" i="6"/>
  <c r="D17" i="6"/>
  <c r="C17" i="6"/>
  <c r="B17" i="6"/>
  <c r="D16" i="6"/>
  <c r="C16" i="6"/>
  <c r="B16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S8" i="6"/>
  <c r="D33" i="6" s="1"/>
  <c r="N8" i="6"/>
  <c r="I8" i="6"/>
  <c r="D21" i="6" s="1"/>
  <c r="D8" i="6"/>
  <c r="D14" i="6" s="1"/>
  <c r="B6" i="6"/>
  <c r="B4" i="6"/>
  <c r="B3" i="6"/>
  <c r="D29" i="5" l="1"/>
  <c r="C29" i="5"/>
  <c r="B29" i="5"/>
  <c r="D28" i="5"/>
  <c r="C28" i="5"/>
  <c r="B28" i="5"/>
  <c r="D23" i="5"/>
  <c r="C23" i="5"/>
  <c r="B23" i="5"/>
  <c r="D22" i="5"/>
  <c r="C22" i="5"/>
  <c r="B22" i="5"/>
  <c r="D20" i="5"/>
  <c r="D16" i="5"/>
  <c r="C16" i="5"/>
  <c r="B16" i="5"/>
  <c r="D15" i="5"/>
  <c r="C15" i="5"/>
  <c r="B15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N8" i="5"/>
  <c r="D26" i="5" s="1"/>
  <c r="I8" i="5"/>
  <c r="D8" i="5"/>
  <c r="D13" i="5" s="1"/>
  <c r="B6" i="5"/>
  <c r="B4" i="5"/>
  <c r="B3" i="5"/>
  <c r="D51" i="4" l="1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8" i="4"/>
  <c r="D42" i="4" s="1"/>
  <c r="I8" i="4"/>
  <c r="D31" i="4" s="1"/>
  <c r="D8" i="4"/>
  <c r="D19" i="4" s="1"/>
  <c r="B6" i="4"/>
  <c r="B4" i="4"/>
  <c r="B3" i="4"/>
  <c r="D59" i="3" l="1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4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I8" i="3"/>
  <c r="D8" i="3"/>
  <c r="D25" i="3" s="1"/>
  <c r="B6" i="3"/>
  <c r="B4" i="3"/>
  <c r="B3" i="3"/>
  <c r="H13" i="2" l="1"/>
  <c r="G13" i="2"/>
  <c r="F13" i="2"/>
  <c r="E13" i="2"/>
  <c r="D13" i="2"/>
  <c r="C13" i="2"/>
  <c r="B13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D10" i="2"/>
  <c r="C10" i="2"/>
  <c r="B10" i="2"/>
  <c r="B6" i="2"/>
  <c r="B4" i="2"/>
  <c r="B3" i="2"/>
</calcChain>
</file>

<file path=xl/sharedStrings.xml><?xml version="1.0" encoding="utf-8"?>
<sst xmlns="http://schemas.openxmlformats.org/spreadsheetml/2006/main" count="330" uniqueCount="41">
  <si>
    <t>VÝSLEDKOVÁ LISTINA</t>
  </si>
  <si>
    <t xml:space="preserve">Oblastní přebor </t>
  </si>
  <si>
    <t>Tábor 27.4.2024</t>
  </si>
  <si>
    <t>Kategorie: Naděje nejmladší C - 2017 a ml.</t>
  </si>
  <si>
    <t>Pořadí</t>
  </si>
  <si>
    <t>Jméno</t>
  </si>
  <si>
    <t>Oddíl</t>
  </si>
  <si>
    <t>D</t>
  </si>
  <si>
    <t>A</t>
  </si>
  <si>
    <t>E</t>
  </si>
  <si>
    <t>Srážka</t>
  </si>
  <si>
    <t>Celkem</t>
  </si>
  <si>
    <t>Komárková Ella - 2017</t>
  </si>
  <si>
    <t>RG Proactive Milevsko</t>
  </si>
  <si>
    <t>Andělová Izabela - 2017</t>
  </si>
  <si>
    <t>Hluší Nela - 2017</t>
  </si>
  <si>
    <t>Pavlíková Lucie - 2017</t>
  </si>
  <si>
    <t>SK MG Máj České Budějovice</t>
  </si>
  <si>
    <t>Kadlecová Ema - 2017</t>
  </si>
  <si>
    <t>TJ Jiskra Humpolec</t>
  </si>
  <si>
    <t>Heršálková Adéla - 2017</t>
  </si>
  <si>
    <t>Akademie moderní gymnastiky KP</t>
  </si>
  <si>
    <t xml:space="preserve"> Nováková Natálie - 2018</t>
  </si>
  <si>
    <t>TJ Sokol Bernartice</t>
  </si>
  <si>
    <t>Pospíšilová Ema - 2017</t>
  </si>
  <si>
    <t>Grossmannová Ema Jasmin - 2017</t>
  </si>
  <si>
    <t>Kaplanová Magdaléna - 2017</t>
  </si>
  <si>
    <t>GSK Tábor</t>
  </si>
  <si>
    <t>Ketnerová Eliška - 2017</t>
  </si>
  <si>
    <t>Pipková Sára - 2018</t>
  </si>
  <si>
    <t>Tupý Isabella Tina - 2017</t>
  </si>
  <si>
    <t>Bastlová Emílie - 2017</t>
  </si>
  <si>
    <t>Dujmovič Agáta - 2018</t>
  </si>
  <si>
    <t>Václavíčková Tereza - 2017</t>
  </si>
  <si>
    <t>Šedivá Klaudie - 2018</t>
  </si>
  <si>
    <t>Podlahová Ela - 2017</t>
  </si>
  <si>
    <t>Červenková Adéla - 2018</t>
  </si>
  <si>
    <t xml:space="preserve"> Moroz Varvara - 2017</t>
  </si>
  <si>
    <t>Jandová Miriam - 2017</t>
  </si>
  <si>
    <t>Koutníková Mia - 2018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</si>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</sst>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.8"/>
      <color theme="1"/>
      <name val="Calibri"/>
      <family val="2"/>
      <charset val="238"/>
      <scheme val="minor"/>
    </font>
    <font>
      <b/>
      <sz val="7.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0" fillId="0" borderId="6" xfId="0" applyBorder="1"/>
    <xf numFmtId="0" fontId="0" fillId="0" borderId="7" xfId="0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Border="1"/>
    <xf numFmtId="0" fontId="0" fillId="0" borderId="11" xfId="0" applyBorder="1"/>
    <xf numFmtId="0" fontId="0" fillId="0" borderId="12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2" xfId="0" applyNumberFormat="1" applyBorder="1"/>
    <xf numFmtId="2" fontId="0" fillId="0" borderId="7" xfId="0" applyNumberFormat="1" applyBorder="1"/>
    <xf numFmtId="0" fontId="0" fillId="0" borderId="8" xfId="0" applyBorder="1"/>
    <xf numFmtId="0" fontId="0" fillId="0" borderId="18" xfId="0" applyBorder="1"/>
    <xf numFmtId="0" fontId="0" fillId="0" borderId="8" xfId="0" applyFont="1" applyBorder="1" applyAlignment="1">
      <alignment horizontal="center"/>
    </xf>
    <xf numFmtId="0" fontId="1" fillId="0" borderId="19" xfId="0" applyFont="1" applyBorder="1"/>
    <xf numFmtId="0" fontId="0" fillId="0" borderId="20" xfId="0" applyFont="1" applyBorder="1"/>
    <xf numFmtId="2" fontId="0" fillId="0" borderId="21" xfId="0" applyNumberFormat="1" applyBorder="1"/>
    <xf numFmtId="2" fontId="0" fillId="0" borderId="20" xfId="0" applyNumberFormat="1" applyBorder="1"/>
    <xf numFmtId="2" fontId="0" fillId="0" borderId="14" xfId="0" applyNumberForma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1" fillId="0" borderId="8" xfId="0" applyFont="1" applyBorder="1"/>
    <xf numFmtId="2" fontId="1" fillId="0" borderId="15" xfId="0" applyNumberFormat="1" applyFont="1" applyBorder="1"/>
    <xf numFmtId="2" fontId="1" fillId="0" borderId="16" xfId="0" applyNumberFormat="1" applyFont="1" applyBorder="1"/>
    <xf numFmtId="2" fontId="1" fillId="0" borderId="17" xfId="0" applyNumberFormat="1" applyFont="1" applyBorder="1"/>
    <xf numFmtId="0" fontId="0" fillId="0" borderId="10" xfId="0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0" fillId="0" borderId="26" xfId="0" applyBorder="1"/>
    <xf numFmtId="0" fontId="0" fillId="0" borderId="23" xfId="0" applyBorder="1" applyAlignment="1">
      <alignment horizontal="center"/>
    </xf>
    <xf numFmtId="0" fontId="1" fillId="0" borderId="11" xfId="0" applyFont="1" applyBorder="1"/>
    <xf numFmtId="0" fontId="0" fillId="0" borderId="27" xfId="0" applyFont="1" applyBorder="1"/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2" xfId="0" applyBorder="1"/>
    <xf numFmtId="0" fontId="1" fillId="0" borderId="33" xfId="0" applyFont="1" applyBorder="1"/>
    <xf numFmtId="0" fontId="0" fillId="0" borderId="25" xfId="0" applyBorder="1"/>
    <xf numFmtId="2" fontId="0" fillId="0" borderId="34" xfId="0" applyNumberFormat="1" applyBorder="1"/>
    <xf numFmtId="2" fontId="0" fillId="0" borderId="35" xfId="0" applyNumberFormat="1" applyBorder="1"/>
    <xf numFmtId="2" fontId="0" fillId="0" borderId="36" xfId="0" applyNumberFormat="1" applyBorder="1"/>
    <xf numFmtId="2" fontId="1" fillId="0" borderId="5" xfId="0" applyNumberFormat="1" applyFont="1" applyBorder="1"/>
    <xf numFmtId="2" fontId="0" fillId="0" borderId="37" xfId="0" applyNumberFormat="1" applyBorder="1"/>
    <xf numFmtId="2" fontId="0" fillId="0" borderId="38" xfId="0" applyNumberFormat="1" applyBorder="1"/>
    <xf numFmtId="2" fontId="0" fillId="0" borderId="39" xfId="0" applyNumberFormat="1" applyBorder="1"/>
    <xf numFmtId="2" fontId="0" fillId="0" borderId="40" xfId="0" applyNumberFormat="1" applyBorder="1"/>
    <xf numFmtId="2" fontId="0" fillId="0" borderId="41" xfId="0" applyNumberFormat="1" applyBorder="1"/>
    <xf numFmtId="2" fontId="1" fillId="0" borderId="6" xfId="0" applyNumberFormat="1" applyFont="1" applyBorder="1"/>
    <xf numFmtId="0" fontId="8" fillId="0" borderId="12" xfId="0" applyFont="1" applyBorder="1"/>
    <xf numFmtId="2" fontId="0" fillId="0" borderId="42" xfId="0" applyNumberFormat="1" applyBorder="1"/>
    <xf numFmtId="2" fontId="0" fillId="0" borderId="43" xfId="0" applyNumberFormat="1" applyBorder="1"/>
    <xf numFmtId="2" fontId="0" fillId="0" borderId="44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2" fontId="1" fillId="0" borderId="7" xfId="0" applyNumberFormat="1" applyFont="1" applyBorder="1"/>
    <xf numFmtId="0" fontId="1" fillId="0" borderId="0" xfId="0" applyFont="1" applyBorder="1"/>
    <xf numFmtId="0" fontId="0" fillId="0" borderId="0" xfId="0" applyBorder="1"/>
    <xf numFmtId="2" fontId="0" fillId="0" borderId="0" xfId="0" applyNumberFormat="1" applyBorder="1"/>
    <xf numFmtId="2" fontId="0" fillId="0" borderId="2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7" xfId="0" applyBorder="1" applyAlignment="1">
      <alignment horizontal="center"/>
    </xf>
    <xf numFmtId="0" fontId="1" fillId="0" borderId="48" xfId="0" applyFont="1" applyFill="1" applyBorder="1"/>
    <xf numFmtId="0" fontId="0" fillId="0" borderId="33" xfId="0" applyBorder="1"/>
    <xf numFmtId="0" fontId="8" fillId="0" borderId="49" xfId="0" applyFont="1" applyBorder="1"/>
    <xf numFmtId="2" fontId="1" fillId="0" borderId="50" xfId="0" applyNumberFormat="1" applyFont="1" applyBorder="1" applyAlignment="1"/>
    <xf numFmtId="2" fontId="0" fillId="0" borderId="51" xfId="0" applyNumberFormat="1" applyBorder="1" applyAlignment="1"/>
    <xf numFmtId="0" fontId="1" fillId="0" borderId="22" xfId="0" applyFont="1" applyFill="1" applyBorder="1"/>
    <xf numFmtId="0" fontId="8" fillId="0" borderId="39" xfId="0" applyFont="1" applyBorder="1"/>
    <xf numFmtId="2" fontId="1" fillId="0" borderId="40" xfId="0" applyNumberFormat="1" applyFont="1" applyBorder="1" applyAlignment="1"/>
    <xf numFmtId="2" fontId="0" fillId="0" borderId="38" xfId="0" applyNumberFormat="1" applyBorder="1" applyAlignment="1"/>
    <xf numFmtId="0" fontId="1" fillId="0" borderId="24" xfId="0" applyFont="1" applyFill="1" applyBorder="1"/>
    <xf numFmtId="0" fontId="8" fillId="0" borderId="44" xfId="0" applyFont="1" applyBorder="1"/>
    <xf numFmtId="2" fontId="1" fillId="0" borderId="45" xfId="0" applyNumberFormat="1" applyFont="1" applyBorder="1" applyAlignment="1"/>
    <xf numFmtId="2" fontId="0" fillId="0" borderId="43" xfId="0" applyNumberFormat="1" applyBorder="1" applyAlignment="1"/>
    <xf numFmtId="0" fontId="9" fillId="0" borderId="9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52" xfId="0" applyNumberFormat="1" applyBorder="1"/>
    <xf numFmtId="2" fontId="0" fillId="0" borderId="13" xfId="0" applyNumberFormat="1" applyBorder="1"/>
    <xf numFmtId="2" fontId="0" fillId="0" borderId="17" xfId="0" applyNumberFormat="1" applyBorder="1"/>
    <xf numFmtId="2" fontId="0" fillId="0" borderId="8" xfId="0" applyNumberFormat="1" applyBorder="1"/>
    <xf numFmtId="2" fontId="0" fillId="0" borderId="50" xfId="0" applyNumberFormat="1" applyBorder="1" applyAlignment="1"/>
    <xf numFmtId="2" fontId="0" fillId="0" borderId="40" xfId="0" applyNumberFormat="1" applyBorder="1" applyAlignment="1"/>
    <xf numFmtId="2" fontId="0" fillId="0" borderId="45" xfId="0" applyNumberFormat="1" applyBorder="1" applyAlignment="1"/>
    <xf numFmtId="0" fontId="11" fillId="0" borderId="26" xfId="0" applyFont="1" applyBorder="1"/>
    <xf numFmtId="0" fontId="11" fillId="0" borderId="11" xfId="0" applyFont="1" applyBorder="1"/>
    <xf numFmtId="0" fontId="11" fillId="0" borderId="9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11" xfId="0" applyFont="1" applyBorder="1"/>
    <xf numFmtId="0" fontId="11" fillId="0" borderId="27" xfId="0" applyFont="1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2" xfId="0" applyFont="1" applyBorder="1"/>
    <xf numFmtId="2" fontId="5" fillId="0" borderId="3" xfId="0" applyNumberFormat="1" applyFont="1" applyBorder="1"/>
    <xf numFmtId="2" fontId="5" fillId="0" borderId="21" xfId="0" applyNumberFormat="1" applyFont="1" applyBorder="1"/>
    <xf numFmtId="2" fontId="5" fillId="0" borderId="4" xfId="0" applyNumberFormat="1" applyFont="1" applyBorder="1"/>
    <xf numFmtId="2" fontId="5" fillId="0" borderId="5" xfId="0" applyNumberFormat="1" applyFont="1" applyBorder="1"/>
    <xf numFmtId="2" fontId="5" fillId="0" borderId="34" xfId="0" applyNumberFormat="1" applyFont="1" applyBorder="1"/>
    <xf numFmtId="2" fontId="5" fillId="0" borderId="35" xfId="0" applyNumberFormat="1" applyFont="1" applyBorder="1"/>
    <xf numFmtId="2" fontId="5" fillId="0" borderId="36" xfId="0" applyNumberFormat="1" applyFont="1" applyBorder="1"/>
    <xf numFmtId="2" fontId="5" fillId="0" borderId="15" xfId="0" applyNumberFormat="1" applyFont="1" applyBorder="1"/>
    <xf numFmtId="2" fontId="13" fillId="0" borderId="5" xfId="0" applyNumberFormat="1" applyFont="1" applyBorder="1"/>
    <xf numFmtId="0" fontId="5" fillId="0" borderId="8" xfId="0" applyFont="1" applyBorder="1"/>
    <xf numFmtId="2" fontId="5" fillId="0" borderId="2" xfId="0" applyNumberFormat="1" applyFont="1" applyBorder="1"/>
    <xf numFmtId="2" fontId="5" fillId="0" borderId="20" xfId="0" applyNumberFormat="1" applyFont="1" applyBorder="1"/>
    <xf numFmtId="2" fontId="5" fillId="0" borderId="14" xfId="0" applyNumberFormat="1" applyFont="1" applyBorder="1"/>
    <xf numFmtId="2" fontId="5" fillId="0" borderId="7" xfId="0" applyNumberFormat="1" applyFont="1" applyBorder="1"/>
    <xf numFmtId="2" fontId="5" fillId="0" borderId="44" xfId="0" applyNumberFormat="1" applyFont="1" applyBorder="1"/>
    <xf numFmtId="2" fontId="5" fillId="0" borderId="45" xfId="0" applyNumberFormat="1" applyFont="1" applyBorder="1"/>
    <xf numFmtId="2" fontId="5" fillId="0" borderId="52" xfId="0" applyNumberFormat="1" applyFont="1" applyBorder="1"/>
    <xf numFmtId="2" fontId="5" fillId="0" borderId="13" xfId="0" applyNumberFormat="1" applyFont="1" applyBorder="1"/>
    <xf numFmtId="2" fontId="5" fillId="0" borderId="43" xfId="0" applyNumberFormat="1" applyFont="1" applyBorder="1"/>
    <xf numFmtId="2" fontId="5" fillId="0" borderId="17" xfId="0" applyNumberFormat="1" applyFont="1" applyBorder="1"/>
    <xf numFmtId="2" fontId="5" fillId="0" borderId="8" xfId="0" applyNumberFormat="1" applyFont="1" applyBorder="1"/>
    <xf numFmtId="2" fontId="13" fillId="0" borderId="7" xfId="0" applyNumberFormat="1" applyFont="1" applyBorder="1"/>
    <xf numFmtId="2" fontId="0" fillId="0" borderId="26" xfId="0" applyNumberFormat="1" applyBorder="1" applyAlignment="1"/>
    <xf numFmtId="2" fontId="0" fillId="0" borderId="18" xfId="0" applyNumberFormat="1" applyBorder="1" applyAlignment="1"/>
    <xf numFmtId="0" fontId="6" fillId="0" borderId="27" xfId="0" applyFont="1" applyBorder="1"/>
    <xf numFmtId="0" fontId="0" fillId="0" borderId="19" xfId="0" applyBorder="1" applyAlignment="1"/>
    <xf numFmtId="0" fontId="0" fillId="0" borderId="47" xfId="0" applyBorder="1" applyAlignment="1"/>
    <xf numFmtId="2" fontId="0" fillId="0" borderId="48" xfId="0" applyNumberFormat="1" applyBorder="1" applyAlignment="1"/>
    <xf numFmtId="2" fontId="0" fillId="0" borderId="24" xfId="0" applyNumberFormat="1" applyBorder="1" applyAlignment="1"/>
    <xf numFmtId="0" fontId="0" fillId="0" borderId="27" xfId="0" applyBorder="1" applyAlignment="1"/>
    <xf numFmtId="0" fontId="0" fillId="0" borderId="49" xfId="0" applyBorder="1"/>
    <xf numFmtId="0" fontId="0" fillId="0" borderId="44" xfId="0" applyBorder="1"/>
    <xf numFmtId="0" fontId="5" fillId="0" borderId="25" xfId="0" applyFont="1" applyBorder="1"/>
    <xf numFmtId="2" fontId="5" fillId="0" borderId="1" xfId="0" applyNumberFormat="1" applyFont="1" applyBorder="1"/>
    <xf numFmtId="2" fontId="5" fillId="0" borderId="6" xfId="0" applyNumberFormat="1" applyFont="1" applyBorder="1"/>
    <xf numFmtId="2" fontId="5" fillId="0" borderId="39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16" xfId="0" applyNumberFormat="1" applyFont="1" applyBorder="1"/>
    <xf numFmtId="2" fontId="13" fillId="0" borderId="6" xfId="0" applyNumberFormat="1" applyFont="1" applyBorder="1"/>
    <xf numFmtId="2" fontId="0" fillId="0" borderId="11" xfId="0" applyNumberFormat="1" applyBorder="1" applyAlignment="1"/>
    <xf numFmtId="2" fontId="0" fillId="0" borderId="0" xfId="0" applyNumberFormat="1" applyBorder="1" applyAlignment="1"/>
    <xf numFmtId="0" fontId="0" fillId="0" borderId="0" xfId="0" applyBorder="1" applyAlignment="1"/>
    <xf numFmtId="2" fontId="0" fillId="0" borderId="33" xfId="0" applyNumberFormat="1" applyBorder="1" applyAlignment="1"/>
    <xf numFmtId="2" fontId="0" fillId="0" borderId="6" xfId="0" applyNumberFormat="1" applyBorder="1" applyAlignment="1"/>
    <xf numFmtId="2" fontId="0" fillId="0" borderId="7" xfId="0" applyNumberFormat="1" applyBorder="1" applyAlignment="1"/>
    <xf numFmtId="0" fontId="0" fillId="0" borderId="33" xfId="0" applyBorder="1" applyAlignment="1"/>
    <xf numFmtId="0" fontId="8" fillId="0" borderId="49" xfId="0" applyFont="1" applyBorder="1" applyAlignment="1"/>
    <xf numFmtId="0" fontId="0" fillId="0" borderId="6" xfId="0" applyBorder="1" applyAlignment="1"/>
    <xf numFmtId="0" fontId="8" fillId="0" borderId="39" xfId="0" applyFont="1" applyBorder="1" applyAlignment="1"/>
    <xf numFmtId="0" fontId="0" fillId="0" borderId="7" xfId="0" applyBorder="1" applyAlignment="1"/>
    <xf numFmtId="0" fontId="8" fillId="0" borderId="44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%20VP%202024\Nad&#283;je%20nejml.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%20VP%202024\Nad&#283;je%20nejml.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%20VP%202024\Nad&#283;je%20mlad&#353;&#237;%20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%20VP%202024\Nad&#283;je%20ml.%20A%20-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%20VP%202024\Nad&#283;je%20ml.A%20-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%20VP%202024\Nad&#283;je%20star&#353;&#237;%20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%20VP%202024\Nad&#283;je%20star&#353;&#237;%20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%20VP%202024\Juniorky%20B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%20VP%202024\Seniorky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">
          <cell r="B3" t="str">
            <v xml:space="preserve">Oblastní přebor </v>
          </cell>
        </row>
        <row r="4">
          <cell r="B4" t="str">
            <v>Tábor 27.4.2024</v>
          </cell>
        </row>
        <row r="6">
          <cell r="B6" t="str">
            <v>Kategorie: Naděje nejmladší B - 2016</v>
          </cell>
        </row>
        <row r="9">
          <cell r="C9" t="str">
            <v>SK MG Máj České Budějovice</v>
          </cell>
        </row>
        <row r="11">
          <cell r="C11" t="str">
            <v>SK MG Máj České Budějovice</v>
          </cell>
        </row>
        <row r="12">
          <cell r="C12" t="str">
            <v>Akademie moderní gymnastiky KP</v>
          </cell>
        </row>
        <row r="14">
          <cell r="C14" t="str">
            <v>SK MG Máj České Budějovice</v>
          </cell>
        </row>
      </sheetData>
      <sheetData sheetId="1">
        <row r="9">
          <cell r="B9" t="str">
            <v>Prokešová Sofie - 2016</v>
          </cell>
          <cell r="E9">
            <v>1.2</v>
          </cell>
          <cell r="J9">
            <v>3.7</v>
          </cell>
          <cell r="O9">
            <v>5.8999999999999995</v>
          </cell>
          <cell r="Q9">
            <v>10.8</v>
          </cell>
        </row>
        <row r="11">
          <cell r="B11" t="str">
            <v>Smetková Eliška - 2016</v>
          </cell>
          <cell r="E11">
            <v>1.7</v>
          </cell>
          <cell r="J11">
            <v>4.3999999999999995</v>
          </cell>
          <cell r="O11">
            <v>4.7500000000000009</v>
          </cell>
          <cell r="Q11">
            <v>10.850000000000001</v>
          </cell>
        </row>
        <row r="12">
          <cell r="B12" t="str">
            <v>Vondráková Tereza - 2016</v>
          </cell>
          <cell r="E12">
            <v>0.9</v>
          </cell>
          <cell r="J12">
            <v>2.8000000000000025</v>
          </cell>
          <cell r="O12">
            <v>4</v>
          </cell>
          <cell r="Q12">
            <v>7.7000000000000028</v>
          </cell>
        </row>
        <row r="14">
          <cell r="B14" t="str">
            <v>Humpálová Lara - 2016</v>
          </cell>
          <cell r="E14">
            <v>0.6</v>
          </cell>
          <cell r="J14">
            <v>3.6500000000000004</v>
          </cell>
          <cell r="O14">
            <v>4.6499999999999995</v>
          </cell>
          <cell r="Q14">
            <v>8.8999999999999986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">
          <cell r="B3" t="str">
            <v xml:space="preserve">Oblastní přebor </v>
          </cell>
        </row>
        <row r="4">
          <cell r="B4" t="str">
            <v>Tábor 27.4.2024</v>
          </cell>
        </row>
        <row r="6">
          <cell r="B6" t="str">
            <v>Kategorie: Naděje nejmladší A</v>
          </cell>
        </row>
        <row r="8">
          <cell r="D8" t="str">
            <v>BN</v>
          </cell>
          <cell r="E8" t="str">
            <v>Švihadlo</v>
          </cell>
        </row>
        <row r="9">
          <cell r="C9" t="str">
            <v>RG Proactive Milevsko</v>
          </cell>
        </row>
        <row r="10">
          <cell r="C10" t="str">
            <v>SK MG Máj České Budějovice</v>
          </cell>
        </row>
        <row r="11">
          <cell r="C11" t="str">
            <v>TJ Sokol Bernartice</v>
          </cell>
        </row>
        <row r="12">
          <cell r="C12" t="str">
            <v>RG Proactive Milevsko</v>
          </cell>
        </row>
        <row r="13">
          <cell r="C13" t="str">
            <v>Akademie moderní gymnastiky KP</v>
          </cell>
        </row>
        <row r="14">
          <cell r="C14" t="str">
            <v>SK MG Máj České Budějovice</v>
          </cell>
        </row>
        <row r="15">
          <cell r="C15" t="str">
            <v>SK MG Máj České Budějovice</v>
          </cell>
        </row>
        <row r="16">
          <cell r="C16" t="str">
            <v>Akademie moderní gymnastiky KP</v>
          </cell>
        </row>
        <row r="18">
          <cell r="C18" t="str">
            <v>TJ Jiskra Humpolec</v>
          </cell>
        </row>
        <row r="19">
          <cell r="C19" t="str">
            <v>SK MG Máj České Budějovice</v>
          </cell>
        </row>
        <row r="20">
          <cell r="C20" t="str">
            <v>TJ Sokol Bernartice</v>
          </cell>
        </row>
        <row r="21">
          <cell r="C21" t="str">
            <v>SK MG Máj České Budějovice</v>
          </cell>
        </row>
        <row r="23">
          <cell r="C23" t="str">
            <v>SK MG Máj České Budějovice</v>
          </cell>
        </row>
        <row r="24">
          <cell r="C24" t="str">
            <v>GSK Tábor</v>
          </cell>
        </row>
      </sheetData>
      <sheetData sheetId="1">
        <row r="9">
          <cell r="B9" t="str">
            <v>Čeřovská Ella - 2015</v>
          </cell>
          <cell r="E9">
            <v>2.4</v>
          </cell>
          <cell r="J9">
            <v>4.6999999999999993</v>
          </cell>
          <cell r="O9">
            <v>6.6999999999999993</v>
          </cell>
          <cell r="Q9">
            <v>13.799999999999999</v>
          </cell>
        </row>
        <row r="10">
          <cell r="E10">
            <v>3.1</v>
          </cell>
          <cell r="J10">
            <v>3.9999999999999991</v>
          </cell>
          <cell r="O10">
            <v>5.5</v>
          </cell>
          <cell r="Q10">
            <v>12.6</v>
          </cell>
          <cell r="R10">
            <v>26.4</v>
          </cell>
        </row>
        <row r="11">
          <cell r="B11" t="str">
            <v>Dvořáková Kristýna - 2015</v>
          </cell>
          <cell r="E11">
            <v>2</v>
          </cell>
          <cell r="J11">
            <v>4.5500000000000016</v>
          </cell>
          <cell r="O11">
            <v>6.6</v>
          </cell>
          <cell r="Q11">
            <v>13.150000000000002</v>
          </cell>
        </row>
        <row r="12">
          <cell r="E12">
            <v>2.4</v>
          </cell>
          <cell r="J12">
            <v>3.1999999999999984</v>
          </cell>
          <cell r="O12">
            <v>4.3500000000000005</v>
          </cell>
          <cell r="Q12">
            <v>9.9499999999999993</v>
          </cell>
          <cell r="R12">
            <v>23.1</v>
          </cell>
        </row>
        <row r="13">
          <cell r="B13" t="str">
            <v>Kukrálová Marie - 2015</v>
          </cell>
          <cell r="E13">
            <v>2.2999999999999998</v>
          </cell>
          <cell r="J13">
            <v>4.7000000000000011</v>
          </cell>
          <cell r="O13">
            <v>7</v>
          </cell>
          <cell r="Q13">
            <v>14</v>
          </cell>
        </row>
        <row r="14">
          <cell r="E14">
            <v>2.7</v>
          </cell>
          <cell r="J14">
            <v>3.7999999999999989</v>
          </cell>
          <cell r="O14">
            <v>4.6999999999999984</v>
          </cell>
          <cell r="Q14">
            <v>11.199999999999998</v>
          </cell>
          <cell r="R14">
            <v>25.199999999999996</v>
          </cell>
        </row>
        <row r="15">
          <cell r="B15" t="str">
            <v>Čunátová Viktorie - 2015</v>
          </cell>
          <cell r="E15">
            <v>2.2000000000000002</v>
          </cell>
          <cell r="J15">
            <v>4.9000000000000004</v>
          </cell>
          <cell r="O15">
            <v>6.85</v>
          </cell>
          <cell r="Q15">
            <v>13.95</v>
          </cell>
        </row>
        <row r="16">
          <cell r="E16">
            <v>2</v>
          </cell>
          <cell r="J16">
            <v>3.8500000000000005</v>
          </cell>
          <cell r="O16">
            <v>4.6500000000000004</v>
          </cell>
          <cell r="Q16">
            <v>10.5</v>
          </cell>
          <cell r="R16">
            <v>24.45</v>
          </cell>
        </row>
        <row r="17">
          <cell r="B17" t="str">
            <v>Nováková Nela - 2015</v>
          </cell>
          <cell r="E17">
            <v>2.2000000000000002</v>
          </cell>
          <cell r="J17">
            <v>4.4499999999999993</v>
          </cell>
          <cell r="O17">
            <v>6.3999999999999995</v>
          </cell>
          <cell r="Q17">
            <v>13.049999999999999</v>
          </cell>
        </row>
        <row r="18">
          <cell r="E18">
            <v>1.6</v>
          </cell>
          <cell r="J18">
            <v>2.7999999999999989</v>
          </cell>
          <cell r="O18">
            <v>3.9000000000000004</v>
          </cell>
          <cell r="Q18">
            <v>8.2999999999999989</v>
          </cell>
          <cell r="R18">
            <v>21.349999999999998</v>
          </cell>
        </row>
        <row r="19">
          <cell r="B19" t="str">
            <v>Ivanovska Milana - 2015</v>
          </cell>
          <cell r="E19">
            <v>2.8</v>
          </cell>
          <cell r="J19">
            <v>4.4499999999999993</v>
          </cell>
          <cell r="O19">
            <v>6.9</v>
          </cell>
          <cell r="Q19">
            <v>14.149999999999999</v>
          </cell>
        </row>
        <row r="20">
          <cell r="E20">
            <v>3.6</v>
          </cell>
          <cell r="J20">
            <v>3.4499999999999993</v>
          </cell>
          <cell r="O20">
            <v>4.5500000000000025</v>
          </cell>
          <cell r="Q20">
            <v>11.600000000000001</v>
          </cell>
          <cell r="R20">
            <v>25.75</v>
          </cell>
        </row>
        <row r="21">
          <cell r="B21" t="str">
            <v>Vojčová Šárka - 2015</v>
          </cell>
          <cell r="E21">
            <v>1.6</v>
          </cell>
          <cell r="J21">
            <v>3.3500000000000005</v>
          </cell>
          <cell r="O21">
            <v>5.2499999999999991</v>
          </cell>
          <cell r="Q21">
            <v>10.199999999999999</v>
          </cell>
        </row>
        <row r="22">
          <cell r="E22">
            <v>2.5</v>
          </cell>
          <cell r="J22">
            <v>3.0500000000000007</v>
          </cell>
          <cell r="O22">
            <v>4.5</v>
          </cell>
          <cell r="Q22">
            <v>10.050000000000001</v>
          </cell>
          <cell r="R22">
            <v>20.25</v>
          </cell>
        </row>
        <row r="23">
          <cell r="B23" t="str">
            <v>Čichovská Lucie - 2015</v>
          </cell>
          <cell r="E23">
            <v>1.9</v>
          </cell>
          <cell r="J23">
            <v>3.8999999999999986</v>
          </cell>
          <cell r="O23">
            <v>4.2</v>
          </cell>
          <cell r="Q23">
            <v>10</v>
          </cell>
        </row>
        <row r="24">
          <cell r="E24">
            <v>0.2</v>
          </cell>
          <cell r="J24">
            <v>2.5499999999999989</v>
          </cell>
          <cell r="O24">
            <v>3.2499999999999991</v>
          </cell>
          <cell r="Q24">
            <v>5.9999999999999982</v>
          </cell>
          <cell r="R24">
            <v>15.999999999999998</v>
          </cell>
        </row>
        <row r="27">
          <cell r="B27" t="str">
            <v>Michalíčková Magdalena - 2015</v>
          </cell>
          <cell r="E27">
            <v>2.1</v>
          </cell>
          <cell r="J27">
            <v>4</v>
          </cell>
          <cell r="O27">
            <v>5.2500000000000009</v>
          </cell>
          <cell r="Q27">
            <v>11.350000000000001</v>
          </cell>
        </row>
        <row r="28">
          <cell r="E28">
            <v>2</v>
          </cell>
          <cell r="J28">
            <v>3.8500000000000005</v>
          </cell>
          <cell r="O28">
            <v>4.9000000000000004</v>
          </cell>
          <cell r="Q28">
            <v>10.75</v>
          </cell>
          <cell r="R28">
            <v>22.1</v>
          </cell>
        </row>
        <row r="29">
          <cell r="B29" t="str">
            <v>Petrová Isabella - 2015</v>
          </cell>
          <cell r="E29">
            <v>2.1</v>
          </cell>
          <cell r="J29">
            <v>4.3500000000000005</v>
          </cell>
          <cell r="O29">
            <v>5.6499999999999995</v>
          </cell>
          <cell r="Q29">
            <v>12.100000000000001</v>
          </cell>
        </row>
        <row r="30">
          <cell r="E30">
            <v>1.8</v>
          </cell>
          <cell r="J30">
            <v>3.1000000000000014</v>
          </cell>
          <cell r="O30">
            <v>4.75</v>
          </cell>
          <cell r="Q30">
            <v>9.6500000000000021</v>
          </cell>
          <cell r="R30">
            <v>21.750000000000004</v>
          </cell>
        </row>
        <row r="31">
          <cell r="B31" t="str">
            <v>Jakešová Rozálie - 2015</v>
          </cell>
          <cell r="E31">
            <v>3.4</v>
          </cell>
          <cell r="J31">
            <v>5.4500000000000011</v>
          </cell>
          <cell r="O31">
            <v>6.9500000000000011</v>
          </cell>
          <cell r="Q31">
            <v>15.800000000000002</v>
          </cell>
        </row>
        <row r="32">
          <cell r="E32">
            <v>3</v>
          </cell>
          <cell r="O32">
            <v>5.8000000000000007</v>
          </cell>
          <cell r="Q32">
            <v>13.200000000000001</v>
          </cell>
          <cell r="R32">
            <v>29.000000000000004</v>
          </cell>
        </row>
        <row r="33">
          <cell r="B33" t="str">
            <v>Pechánková Viktorie - 2015</v>
          </cell>
          <cell r="E33">
            <v>1.4</v>
          </cell>
          <cell r="J33">
            <v>4.0999999999999996</v>
          </cell>
          <cell r="O33">
            <v>5.8000000000000007</v>
          </cell>
          <cell r="Q33">
            <v>11.3</v>
          </cell>
        </row>
        <row r="34">
          <cell r="E34">
            <v>2.7</v>
          </cell>
          <cell r="J34">
            <v>3.3500000000000005</v>
          </cell>
          <cell r="O34">
            <v>3.3499999999999988</v>
          </cell>
          <cell r="Q34">
            <v>9.3999999999999986</v>
          </cell>
          <cell r="R34">
            <v>20.7</v>
          </cell>
        </row>
        <row r="37">
          <cell r="B37" t="str">
            <v>Toulová Justýna - 2015</v>
          </cell>
          <cell r="E37">
            <v>1.9</v>
          </cell>
          <cell r="J37">
            <v>4.3999999999999986</v>
          </cell>
          <cell r="O37">
            <v>5.65</v>
          </cell>
          <cell r="Q37">
            <v>11.95</v>
          </cell>
        </row>
        <row r="38">
          <cell r="E38">
            <v>1.9</v>
          </cell>
          <cell r="J38">
            <v>2.5499999999999989</v>
          </cell>
          <cell r="O38">
            <v>4.0499999999999989</v>
          </cell>
          <cell r="Q38">
            <v>8.4999999999999982</v>
          </cell>
          <cell r="R38">
            <v>20.449999999999996</v>
          </cell>
        </row>
        <row r="39">
          <cell r="B39" t="str">
            <v>Bártová Nikol - 2015</v>
          </cell>
          <cell r="E39">
            <v>1.5</v>
          </cell>
          <cell r="J39">
            <v>3.5</v>
          </cell>
          <cell r="O39">
            <v>5.55</v>
          </cell>
          <cell r="Q39">
            <v>10.55</v>
          </cell>
        </row>
        <row r="40">
          <cell r="E40">
            <v>0.8</v>
          </cell>
          <cell r="J40">
            <v>2.3999999999999995</v>
          </cell>
          <cell r="O40">
            <v>2.7499999999999991</v>
          </cell>
          <cell r="Q40">
            <v>5.9499999999999984</v>
          </cell>
          <cell r="R40">
            <v>16.5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">
          <cell r="B3" t="str">
            <v xml:space="preserve">Oblastní přebor </v>
          </cell>
        </row>
        <row r="4">
          <cell r="B4" t="str">
            <v>Tábor 27.4.2024</v>
          </cell>
        </row>
        <row r="6">
          <cell r="B6" t="str">
            <v>Kategorie: Naděje mladší B</v>
          </cell>
        </row>
        <row r="8">
          <cell r="D8" t="str">
            <v>BN</v>
          </cell>
          <cell r="E8" t="str">
            <v>Obruč</v>
          </cell>
          <cell r="F8" t="str">
            <v>Lib.náčiní</v>
          </cell>
        </row>
        <row r="9">
          <cell r="C9" t="str">
            <v>SK MG Máj České Budějovice</v>
          </cell>
        </row>
        <row r="10">
          <cell r="C10" t="str">
            <v>Akademie moderní gymnastiky KP</v>
          </cell>
        </row>
        <row r="11">
          <cell r="C11" t="str">
            <v>GSK Tábor</v>
          </cell>
        </row>
        <row r="13">
          <cell r="C13" t="str">
            <v>Akademie moderní gymnastiky KP</v>
          </cell>
        </row>
        <row r="14">
          <cell r="C14" t="str">
            <v>Akademie moderní gymnastiky KP</v>
          </cell>
        </row>
        <row r="15">
          <cell r="C15" t="str">
            <v>RG Proactive Milevsko</v>
          </cell>
        </row>
        <row r="16">
          <cell r="C16" t="str">
            <v>Akademie moderní gymnastiky KP</v>
          </cell>
        </row>
        <row r="17">
          <cell r="C17" t="str">
            <v>TJ Sokol Bernartice</v>
          </cell>
        </row>
      </sheetData>
      <sheetData sheetId="1">
        <row r="9">
          <cell r="B9" t="str">
            <v>Kuthanová Alice - 2014</v>
          </cell>
          <cell r="E9">
            <v>0.8</v>
          </cell>
          <cell r="J9">
            <v>4.3499999999999996</v>
          </cell>
          <cell r="O9">
            <v>5.5499999999999989</v>
          </cell>
          <cell r="Q9">
            <v>10.7</v>
          </cell>
        </row>
        <row r="10">
          <cell r="E10">
            <v>1.4000000000000001</v>
          </cell>
          <cell r="J10">
            <v>3.9999999999999982</v>
          </cell>
          <cell r="O10">
            <v>4.6499999999999986</v>
          </cell>
          <cell r="Q10">
            <v>10.049999999999997</v>
          </cell>
        </row>
        <row r="11">
          <cell r="E11">
            <v>1.3</v>
          </cell>
          <cell r="J11">
            <v>2.6000000000000005</v>
          </cell>
          <cell r="O11">
            <v>4.4000000000000004</v>
          </cell>
          <cell r="Q11">
            <v>8.3000000000000007</v>
          </cell>
          <cell r="R11">
            <v>29.049999999999997</v>
          </cell>
        </row>
        <row r="12">
          <cell r="B12" t="str">
            <v>Vasyletnyk Kristýna - 2013</v>
          </cell>
          <cell r="E12">
            <v>1.6</v>
          </cell>
          <cell r="J12">
            <v>4.6500000000000004</v>
          </cell>
          <cell r="O12">
            <v>5.7999999999999989</v>
          </cell>
          <cell r="Q12">
            <v>12.049999999999999</v>
          </cell>
        </row>
        <row r="13">
          <cell r="E13">
            <v>2.2000000000000002</v>
          </cell>
          <cell r="J13">
            <v>2.7499999999999991</v>
          </cell>
          <cell r="O13">
            <v>3.55</v>
          </cell>
          <cell r="P13">
            <v>0.6</v>
          </cell>
          <cell r="Q13">
            <v>7.9</v>
          </cell>
        </row>
        <row r="14">
          <cell r="E14">
            <v>0.3</v>
          </cell>
          <cell r="J14">
            <v>2.7999999999999989</v>
          </cell>
          <cell r="O14">
            <v>2.8000000000000007</v>
          </cell>
          <cell r="Q14">
            <v>5.8999999999999995</v>
          </cell>
          <cell r="R14">
            <v>25.849999999999998</v>
          </cell>
        </row>
        <row r="15">
          <cell r="B15" t="str">
            <v>Boháčová Ellen Anna - 2013</v>
          </cell>
          <cell r="E15">
            <v>1.8</v>
          </cell>
          <cell r="J15">
            <v>4.4000000000000004</v>
          </cell>
          <cell r="O15">
            <v>6.25</v>
          </cell>
          <cell r="Q15">
            <v>12.45</v>
          </cell>
        </row>
        <row r="16">
          <cell r="E16">
            <v>1.7000000000000002</v>
          </cell>
          <cell r="J16">
            <v>3.2000000000000011</v>
          </cell>
          <cell r="O16">
            <v>3.6499999999999995</v>
          </cell>
          <cell r="P16">
            <v>0.6</v>
          </cell>
          <cell r="Q16">
            <v>7.9500000000000011</v>
          </cell>
        </row>
        <row r="17">
          <cell r="E17">
            <v>2.5</v>
          </cell>
          <cell r="J17">
            <v>3.700000000000002</v>
          </cell>
          <cell r="O17">
            <v>3.9499999999999993</v>
          </cell>
          <cell r="Q17">
            <v>10.150000000000002</v>
          </cell>
          <cell r="R17">
            <v>30.55</v>
          </cell>
        </row>
        <row r="21">
          <cell r="B21" t="str">
            <v>Matošková Marika - 2013</v>
          </cell>
          <cell r="E21">
            <v>2</v>
          </cell>
          <cell r="J21">
            <v>5.4499999999999993</v>
          </cell>
          <cell r="O21">
            <v>6.3</v>
          </cell>
          <cell r="Q21">
            <v>13.75</v>
          </cell>
        </row>
        <row r="22">
          <cell r="E22">
            <v>1.6</v>
          </cell>
          <cell r="J22">
            <v>3.5500000000000007</v>
          </cell>
          <cell r="O22">
            <v>4.2</v>
          </cell>
          <cell r="Q22">
            <v>9.3500000000000014</v>
          </cell>
        </row>
        <row r="23">
          <cell r="E23">
            <v>0.7</v>
          </cell>
          <cell r="J23">
            <v>3.0999999999999988</v>
          </cell>
          <cell r="O23">
            <v>3.6000000000000014</v>
          </cell>
          <cell r="Q23">
            <v>7.4</v>
          </cell>
          <cell r="R23">
            <v>30.5</v>
          </cell>
        </row>
        <row r="24">
          <cell r="B24" t="str">
            <v>Pražmová Viktorie - 2013</v>
          </cell>
          <cell r="E24">
            <v>2.1</v>
          </cell>
          <cell r="J24">
            <v>4.2999999999999989</v>
          </cell>
          <cell r="O24">
            <v>6.25</v>
          </cell>
          <cell r="Q24">
            <v>12.649999999999999</v>
          </cell>
        </row>
        <row r="25">
          <cell r="E25">
            <v>1.3</v>
          </cell>
          <cell r="J25">
            <v>3.2499999999999991</v>
          </cell>
          <cell r="O25">
            <v>4.3500000000000014</v>
          </cell>
          <cell r="Q25">
            <v>8.9</v>
          </cell>
        </row>
        <row r="26">
          <cell r="E26">
            <v>0.89999999999999991</v>
          </cell>
          <cell r="J26">
            <v>4.2000000000000011</v>
          </cell>
          <cell r="O26">
            <v>4.55</v>
          </cell>
          <cell r="Q26">
            <v>9.6500000000000021</v>
          </cell>
          <cell r="R26">
            <v>31.2</v>
          </cell>
        </row>
        <row r="27">
          <cell r="B27" t="str">
            <v>Železná Adriana - 2014</v>
          </cell>
          <cell r="E27">
            <v>1.9</v>
          </cell>
          <cell r="J27">
            <v>5.15</v>
          </cell>
          <cell r="O27">
            <v>6</v>
          </cell>
          <cell r="Q27">
            <v>13.05</v>
          </cell>
        </row>
        <row r="28">
          <cell r="E28">
            <v>3.0999999999999996</v>
          </cell>
          <cell r="J28">
            <v>3.9500000000000011</v>
          </cell>
          <cell r="O28">
            <v>4.9500000000000011</v>
          </cell>
          <cell r="Q28">
            <v>12.000000000000002</v>
          </cell>
        </row>
        <row r="29">
          <cell r="E29">
            <v>2.5999999999999996</v>
          </cell>
          <cell r="J29">
            <v>3.7000000000000011</v>
          </cell>
          <cell r="O29">
            <v>3.8999999999999995</v>
          </cell>
          <cell r="Q29">
            <v>10.199999999999999</v>
          </cell>
          <cell r="R29">
            <v>35.25</v>
          </cell>
        </row>
        <row r="30">
          <cell r="B30" t="str">
            <v>Šindlerová Eliška - 2013</v>
          </cell>
          <cell r="E30">
            <v>0.5</v>
          </cell>
          <cell r="J30">
            <v>2.3500000000000023</v>
          </cell>
          <cell r="O30">
            <v>4.3499999999999996</v>
          </cell>
          <cell r="Q30">
            <v>7.200000000000002</v>
          </cell>
        </row>
        <row r="31">
          <cell r="E31">
            <v>0.5</v>
          </cell>
          <cell r="J31">
            <v>2.1499999999999986</v>
          </cell>
          <cell r="O31">
            <v>2.5</v>
          </cell>
          <cell r="Q31">
            <v>5.1499999999999986</v>
          </cell>
        </row>
        <row r="32">
          <cell r="E32">
            <v>0.1</v>
          </cell>
          <cell r="J32">
            <v>2.1500000000000012</v>
          </cell>
          <cell r="O32">
            <v>2</v>
          </cell>
          <cell r="Q32">
            <v>4.2500000000000018</v>
          </cell>
          <cell r="R32">
            <v>16.600000000000001</v>
          </cell>
        </row>
        <row r="33">
          <cell r="B33" t="str">
            <v>Masáková Amálie - 2013</v>
          </cell>
          <cell r="E33">
            <v>1.5</v>
          </cell>
          <cell r="J33">
            <v>4.8</v>
          </cell>
          <cell r="O33">
            <v>6.25</v>
          </cell>
          <cell r="Q33">
            <v>12.55</v>
          </cell>
        </row>
        <row r="34">
          <cell r="E34">
            <v>2.7</v>
          </cell>
          <cell r="J34">
            <v>4.1000000000000005</v>
          </cell>
          <cell r="O34">
            <v>4.950000000000002</v>
          </cell>
          <cell r="Q34">
            <v>11.750000000000004</v>
          </cell>
        </row>
        <row r="35">
          <cell r="E35">
            <v>3.6999999999999997</v>
          </cell>
          <cell r="J35">
            <v>4.2500000000000009</v>
          </cell>
          <cell r="O35">
            <v>3.8500000000000014</v>
          </cell>
          <cell r="Q35">
            <v>11.800000000000002</v>
          </cell>
          <cell r="R35">
            <v>36.100000000000009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">
          <cell r="B3" t="str">
            <v xml:space="preserve">Oblastní přebor </v>
          </cell>
        </row>
        <row r="4">
          <cell r="B4" t="str">
            <v>Tábor 27.4.2024</v>
          </cell>
        </row>
        <row r="6">
          <cell r="B6" t="str">
            <v>Kategorie: Naděje mladší A - 2014</v>
          </cell>
        </row>
        <row r="8">
          <cell r="D8" t="str">
            <v>BN</v>
          </cell>
          <cell r="E8" t="str">
            <v>Švihadlo</v>
          </cell>
          <cell r="F8" t="str">
            <v>Lib.náčiní</v>
          </cell>
        </row>
        <row r="9">
          <cell r="C9" t="str">
            <v>RG Proactive Milevsko</v>
          </cell>
        </row>
        <row r="10">
          <cell r="C10" t="str">
            <v>Akademie moderní gymnastiky KP</v>
          </cell>
        </row>
      </sheetData>
      <sheetData sheetId="1">
        <row r="9">
          <cell r="B9" t="str">
            <v>Staňková Kateřina</v>
          </cell>
          <cell r="E9">
            <v>3.7</v>
          </cell>
          <cell r="J9">
            <v>6</v>
          </cell>
          <cell r="O9">
            <v>7.6999999999999993</v>
          </cell>
          <cell r="Q9">
            <v>17.399999999999999</v>
          </cell>
        </row>
        <row r="10">
          <cell r="E10">
            <v>5</v>
          </cell>
          <cell r="J10">
            <v>4.6499999999999995</v>
          </cell>
          <cell r="O10">
            <v>6.6999999999999993</v>
          </cell>
          <cell r="Q10">
            <v>16.349999999999998</v>
          </cell>
        </row>
        <row r="11">
          <cell r="E11">
            <v>4.0999999999999996</v>
          </cell>
          <cell r="J11">
            <v>5.0000000000000018</v>
          </cell>
          <cell r="O11">
            <v>6.9</v>
          </cell>
          <cell r="Q11">
            <v>16</v>
          </cell>
          <cell r="R11">
            <v>49.75</v>
          </cell>
        </row>
        <row r="12">
          <cell r="B12" t="str">
            <v>Klejnová Barbora</v>
          </cell>
          <cell r="E12">
            <v>1.4</v>
          </cell>
          <cell r="J12">
            <v>3.1999999999999984</v>
          </cell>
          <cell r="O12">
            <v>5.6499999999999995</v>
          </cell>
          <cell r="Q12">
            <v>10.249999999999996</v>
          </cell>
        </row>
        <row r="13">
          <cell r="E13">
            <v>2</v>
          </cell>
          <cell r="J13">
            <v>2.8</v>
          </cell>
          <cell r="O13">
            <v>3.5500000000000007</v>
          </cell>
          <cell r="Q13">
            <v>8.3500000000000014</v>
          </cell>
        </row>
        <row r="14">
          <cell r="E14">
            <v>1.9</v>
          </cell>
          <cell r="J14">
            <v>3.2499999999999982</v>
          </cell>
          <cell r="O14">
            <v>4.4499999999999984</v>
          </cell>
          <cell r="Q14">
            <v>9.5999999999999979</v>
          </cell>
          <cell r="R14">
            <v>28.199999999999996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">
          <cell r="B3" t="str">
            <v xml:space="preserve">Oblastní přebor </v>
          </cell>
        </row>
        <row r="4">
          <cell r="B4" t="str">
            <v>Tábor 27.4.2024</v>
          </cell>
        </row>
        <row r="6">
          <cell r="B6" t="str">
            <v>Kategorie: Naděje mladší A - 2013</v>
          </cell>
        </row>
        <row r="8">
          <cell r="D8" t="str">
            <v>BN</v>
          </cell>
          <cell r="E8" t="str">
            <v>Obruč</v>
          </cell>
          <cell r="F8" t="str">
            <v>Míč</v>
          </cell>
          <cell r="G8" t="str">
            <v>Kužele</v>
          </cell>
        </row>
        <row r="9">
          <cell r="C9" t="str">
            <v>Akademie moderní gymnastiky KP</v>
          </cell>
        </row>
        <row r="10">
          <cell r="C10" t="str">
            <v>SK MG Máj České Budějovice</v>
          </cell>
        </row>
      </sheetData>
      <sheetData sheetId="1">
        <row r="9">
          <cell r="B9" t="str">
            <v>Bušo Magdaléna</v>
          </cell>
          <cell r="E9">
            <v>2.9</v>
          </cell>
          <cell r="J9">
            <v>5.8500000000000005</v>
          </cell>
          <cell r="O9">
            <v>6.7999999999999989</v>
          </cell>
          <cell r="Q9">
            <v>15.549999999999999</v>
          </cell>
        </row>
        <row r="10">
          <cell r="E10">
            <v>3.8</v>
          </cell>
          <cell r="O10">
            <v>6.3</v>
          </cell>
          <cell r="Q10">
            <v>14.899999999999999</v>
          </cell>
        </row>
        <row r="11">
          <cell r="E11">
            <v>2.5</v>
          </cell>
          <cell r="J11">
            <v>3.8</v>
          </cell>
          <cell r="O11">
            <v>6.25</v>
          </cell>
          <cell r="Q11">
            <v>12.55</v>
          </cell>
        </row>
        <row r="12">
          <cell r="E12">
            <v>3.4000000000000004</v>
          </cell>
          <cell r="J12">
            <v>4.8000000000000007</v>
          </cell>
          <cell r="O12">
            <v>6.65</v>
          </cell>
          <cell r="Q12">
            <v>14.850000000000001</v>
          </cell>
          <cell r="R12">
            <v>57.85</v>
          </cell>
        </row>
        <row r="13">
          <cell r="B13" t="str">
            <v>Heinrichová Dorota</v>
          </cell>
          <cell r="E13">
            <v>3.5</v>
          </cell>
          <cell r="J13">
            <v>6.05</v>
          </cell>
          <cell r="O13">
            <v>7.7000000000000011</v>
          </cell>
          <cell r="Q13">
            <v>17.25</v>
          </cell>
        </row>
        <row r="14">
          <cell r="E14">
            <v>4.3</v>
          </cell>
          <cell r="J14">
            <v>5.35</v>
          </cell>
          <cell r="O14">
            <v>6.8500000000000005</v>
          </cell>
          <cell r="Q14">
            <v>16.5</v>
          </cell>
        </row>
        <row r="15">
          <cell r="E15">
            <v>4.8</v>
          </cell>
          <cell r="J15">
            <v>4.2999999999999989</v>
          </cell>
          <cell r="O15">
            <v>6.4</v>
          </cell>
          <cell r="Q15">
            <v>15.499999999999998</v>
          </cell>
        </row>
        <row r="16">
          <cell r="E16">
            <v>4.8000000000000007</v>
          </cell>
          <cell r="J16">
            <v>4.7499999999999982</v>
          </cell>
          <cell r="O16">
            <v>5.9</v>
          </cell>
          <cell r="Q16">
            <v>15.45</v>
          </cell>
          <cell r="R16">
            <v>64.7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">
          <cell r="B3" t="str">
            <v xml:space="preserve">Oblastní přebor </v>
          </cell>
        </row>
        <row r="4">
          <cell r="B4" t="str">
            <v>Tábor 27.4.2024</v>
          </cell>
        </row>
        <row r="6">
          <cell r="B6" t="str">
            <v>Kategorie: Naděje starší B</v>
          </cell>
        </row>
        <row r="8">
          <cell r="D8" t="str">
            <v>Obruč</v>
          </cell>
          <cell r="E8" t="str">
            <v>Kužele</v>
          </cell>
          <cell r="F8" t="str">
            <v>Lib.náčiní</v>
          </cell>
        </row>
        <row r="9">
          <cell r="C9" t="str">
            <v>Akademie moderní gymnastiky KP</v>
          </cell>
        </row>
        <row r="10">
          <cell r="C10" t="str">
            <v>Akademie moderní gymnastiky KP</v>
          </cell>
        </row>
        <row r="11">
          <cell r="C11" t="str">
            <v>TJ Jiskra Humpolec</v>
          </cell>
        </row>
        <row r="12">
          <cell r="C12" t="str">
            <v>GSK Tábor</v>
          </cell>
        </row>
        <row r="13">
          <cell r="C13" t="str">
            <v>TJ Jiskra Humpolec</v>
          </cell>
        </row>
      </sheetData>
      <sheetData sheetId="1">
        <row r="9">
          <cell r="B9" t="str">
            <v>Koshman Sofia - 2012</v>
          </cell>
          <cell r="E9">
            <v>2.1</v>
          </cell>
          <cell r="J9">
            <v>3.8500000000000023</v>
          </cell>
          <cell r="O9">
            <v>5.4499999999999984</v>
          </cell>
          <cell r="Q9">
            <v>11.400000000000002</v>
          </cell>
        </row>
        <row r="10">
          <cell r="E10">
            <v>1</v>
          </cell>
          <cell r="J10">
            <v>3.4499999999999993</v>
          </cell>
          <cell r="O10">
            <v>5.1000000000000005</v>
          </cell>
          <cell r="Q10">
            <v>9.5500000000000007</v>
          </cell>
        </row>
        <row r="11">
          <cell r="E11">
            <v>0.8</v>
          </cell>
          <cell r="J11">
            <v>2.6999999999999993</v>
          </cell>
          <cell r="O11">
            <v>4.0999999999999988</v>
          </cell>
          <cell r="Q11">
            <v>7.5999999999999979</v>
          </cell>
          <cell r="R11">
            <v>28.55</v>
          </cell>
        </row>
        <row r="12">
          <cell r="B12" t="str">
            <v>Křížovská Adéla - 2012</v>
          </cell>
          <cell r="E12">
            <v>4.3000000000000007</v>
          </cell>
          <cell r="J12">
            <v>4.5500000000000007</v>
          </cell>
          <cell r="O12">
            <v>6.35</v>
          </cell>
          <cell r="Q12">
            <v>15.200000000000001</v>
          </cell>
        </row>
        <row r="13">
          <cell r="E13">
            <v>3.8</v>
          </cell>
          <cell r="J13">
            <v>4.2500000000000009</v>
          </cell>
          <cell r="O13">
            <v>5.7</v>
          </cell>
          <cell r="Q13">
            <v>13.75</v>
          </cell>
        </row>
        <row r="14">
          <cell r="E14">
            <v>0</v>
          </cell>
          <cell r="J14">
            <v>0</v>
          </cell>
          <cell r="O14">
            <v>0</v>
          </cell>
          <cell r="Q14">
            <v>0</v>
          </cell>
          <cell r="R14">
            <v>28.950000000000003</v>
          </cell>
        </row>
        <row r="15">
          <cell r="B15" t="str">
            <v>Strupková Sára - 2012</v>
          </cell>
          <cell r="E15">
            <v>2.1</v>
          </cell>
          <cell r="J15">
            <v>3.7499999999999982</v>
          </cell>
          <cell r="O15">
            <v>4.8000000000000007</v>
          </cell>
          <cell r="Q15">
            <v>10.649999999999999</v>
          </cell>
        </row>
        <row r="16">
          <cell r="E16">
            <v>2.6</v>
          </cell>
          <cell r="J16">
            <v>3.2999999999999989</v>
          </cell>
          <cell r="O16">
            <v>5.15</v>
          </cell>
          <cell r="Q16">
            <v>11.049999999999999</v>
          </cell>
        </row>
        <row r="17">
          <cell r="E17">
            <v>2.2000000000000002</v>
          </cell>
          <cell r="J17">
            <v>3.2</v>
          </cell>
          <cell r="O17">
            <v>4.2</v>
          </cell>
          <cell r="Q17">
            <v>9.6000000000000014</v>
          </cell>
          <cell r="R17">
            <v>31.299999999999997</v>
          </cell>
        </row>
        <row r="18">
          <cell r="B18" t="str">
            <v>Procházková Beata - 2011</v>
          </cell>
          <cell r="E18">
            <v>3.9000000000000004</v>
          </cell>
          <cell r="J18">
            <v>4.5499999999999989</v>
          </cell>
          <cell r="O18">
            <v>6</v>
          </cell>
          <cell r="Q18">
            <v>14.45</v>
          </cell>
        </row>
        <row r="19">
          <cell r="E19">
            <v>4.4000000000000004</v>
          </cell>
          <cell r="J19">
            <v>4.6000000000000005</v>
          </cell>
          <cell r="O19">
            <v>5.0499999999999989</v>
          </cell>
          <cell r="Q19">
            <v>14.049999999999999</v>
          </cell>
        </row>
        <row r="20">
          <cell r="E20">
            <v>2.9000000000000004</v>
          </cell>
          <cell r="J20">
            <v>4.8999999999999995</v>
          </cell>
          <cell r="O20">
            <v>4.6999999999999984</v>
          </cell>
          <cell r="Q20">
            <v>12.499999999999998</v>
          </cell>
          <cell r="R20">
            <v>41</v>
          </cell>
        </row>
        <row r="21">
          <cell r="B21" t="str">
            <v>Bártlová Stela - 2011</v>
          </cell>
          <cell r="E21">
            <v>2</v>
          </cell>
          <cell r="J21">
            <v>3.450000000000002</v>
          </cell>
          <cell r="O21">
            <v>4.7500000000000009</v>
          </cell>
          <cell r="Q21">
            <v>10.200000000000003</v>
          </cell>
        </row>
        <row r="22">
          <cell r="E22">
            <v>1.6</v>
          </cell>
          <cell r="J22">
            <v>2.7999999999999989</v>
          </cell>
          <cell r="O22">
            <v>3.2499999999999991</v>
          </cell>
          <cell r="Q22">
            <v>7.6499999999999977</v>
          </cell>
        </row>
        <row r="23">
          <cell r="E23">
            <v>1.9</v>
          </cell>
          <cell r="J23">
            <v>3.5999999999999988</v>
          </cell>
          <cell r="O23">
            <v>5.15</v>
          </cell>
          <cell r="Q23">
            <v>10.649999999999999</v>
          </cell>
          <cell r="R23">
            <v>28.5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">
          <cell r="B3" t="str">
            <v xml:space="preserve">Oblastní přebor </v>
          </cell>
        </row>
        <row r="4">
          <cell r="B4" t="str">
            <v>Tábor 27.4.2024</v>
          </cell>
        </row>
        <row r="6">
          <cell r="B6" t="str">
            <v xml:space="preserve">Kategorie: Naděje starší A </v>
          </cell>
        </row>
        <row r="8">
          <cell r="D8" t="str">
            <v>Obruč</v>
          </cell>
          <cell r="E8" t="str">
            <v>Míč</v>
          </cell>
          <cell r="F8" t="str">
            <v xml:space="preserve">Kužele </v>
          </cell>
          <cell r="G8" t="str">
            <v>Stuha</v>
          </cell>
        </row>
        <row r="9">
          <cell r="C9" t="str">
            <v>SK MG Máj České Budějovice</v>
          </cell>
        </row>
        <row r="11">
          <cell r="C11" t="str">
            <v>SK MG Máj České Budějovice</v>
          </cell>
        </row>
        <row r="12">
          <cell r="C12" t="str">
            <v>SK MG Máj České Budějovice</v>
          </cell>
        </row>
        <row r="13">
          <cell r="C13" t="str">
            <v>RG Proactive Milevsko</v>
          </cell>
        </row>
      </sheetData>
      <sheetData sheetId="1">
        <row r="9">
          <cell r="B9" t="str">
            <v>Návarová Michaela - 2012</v>
          </cell>
          <cell r="E9">
            <v>9.1</v>
          </cell>
          <cell r="J9">
            <v>6.15</v>
          </cell>
          <cell r="O9">
            <v>7.15</v>
          </cell>
          <cell r="Q9">
            <v>22.4</v>
          </cell>
        </row>
        <row r="10">
          <cell r="E10">
            <v>8.4</v>
          </cell>
          <cell r="O10">
            <v>6.9999999999999991</v>
          </cell>
          <cell r="Q10">
            <v>21.200000000000003</v>
          </cell>
        </row>
        <row r="11">
          <cell r="E11">
            <v>7.8000000000000007</v>
          </cell>
          <cell r="J11">
            <v>5.5</v>
          </cell>
          <cell r="O11">
            <v>6.25</v>
          </cell>
          <cell r="Q11">
            <v>19.55</v>
          </cell>
        </row>
        <row r="12">
          <cell r="E12">
            <v>5.5</v>
          </cell>
          <cell r="J12">
            <v>5.3000000000000007</v>
          </cell>
          <cell r="O12">
            <v>5.2999999999999989</v>
          </cell>
          <cell r="Q12">
            <v>16.100000000000001</v>
          </cell>
          <cell r="R12">
            <v>79.25</v>
          </cell>
        </row>
        <row r="17">
          <cell r="B17" t="str">
            <v>Peroutková Anežka - 2012</v>
          </cell>
          <cell r="E17">
            <v>5.5</v>
          </cell>
          <cell r="J17">
            <v>4.9999999999999991</v>
          </cell>
          <cell r="O17">
            <v>6.7500000000000009</v>
          </cell>
          <cell r="Q17">
            <v>17.25</v>
          </cell>
        </row>
        <row r="18">
          <cell r="E18">
            <v>5.3</v>
          </cell>
          <cell r="J18">
            <v>5.1000000000000005</v>
          </cell>
          <cell r="O18">
            <v>6.0500000000000007</v>
          </cell>
          <cell r="Q18">
            <v>16.450000000000003</v>
          </cell>
        </row>
        <row r="19">
          <cell r="E19">
            <v>6</v>
          </cell>
          <cell r="J19">
            <v>5.7</v>
          </cell>
          <cell r="O19">
            <v>6</v>
          </cell>
          <cell r="Q19">
            <v>17.7</v>
          </cell>
        </row>
        <row r="20">
          <cell r="E20">
            <v>4.3000000000000007</v>
          </cell>
          <cell r="J20">
            <v>4.8000000000000016</v>
          </cell>
          <cell r="O20">
            <v>5.4500000000000011</v>
          </cell>
          <cell r="Q20">
            <v>14.550000000000002</v>
          </cell>
          <cell r="R20">
            <v>65.95</v>
          </cell>
        </row>
        <row r="21">
          <cell r="B21" t="str">
            <v>Posavádová Nora - 2012</v>
          </cell>
          <cell r="E21">
            <v>6.4</v>
          </cell>
          <cell r="J21">
            <v>5</v>
          </cell>
          <cell r="O21">
            <v>6.6999999999999993</v>
          </cell>
          <cell r="Q21">
            <v>18.100000000000001</v>
          </cell>
        </row>
        <row r="22">
          <cell r="E22">
            <v>5.3</v>
          </cell>
          <cell r="J22">
            <v>5.25</v>
          </cell>
          <cell r="O22">
            <v>6.25</v>
          </cell>
          <cell r="Q22">
            <v>16.8</v>
          </cell>
        </row>
        <row r="23">
          <cell r="E23">
            <v>4.5</v>
          </cell>
          <cell r="J23">
            <v>5.2</v>
          </cell>
          <cell r="O23">
            <v>5.8999999999999986</v>
          </cell>
          <cell r="P23">
            <v>0.3</v>
          </cell>
          <cell r="Q23">
            <v>15.299999999999997</v>
          </cell>
        </row>
        <row r="24">
          <cell r="E24">
            <v>6.1</v>
          </cell>
          <cell r="J24">
            <v>5.549999999999998</v>
          </cell>
          <cell r="O24">
            <v>6.25</v>
          </cell>
          <cell r="Q24">
            <v>17.899999999999999</v>
          </cell>
          <cell r="R24">
            <v>68.099999999999994</v>
          </cell>
        </row>
        <row r="25">
          <cell r="B25" t="str">
            <v>Filipová Eliška - 2011</v>
          </cell>
          <cell r="E25">
            <v>6.6999999999999993</v>
          </cell>
          <cell r="J25">
            <v>6.25</v>
          </cell>
          <cell r="O25">
            <v>7.0500000000000007</v>
          </cell>
          <cell r="Q25">
            <v>20</v>
          </cell>
        </row>
        <row r="26">
          <cell r="E26">
            <v>5.5</v>
          </cell>
          <cell r="J26">
            <v>5.6499999999999995</v>
          </cell>
          <cell r="O26">
            <v>7</v>
          </cell>
          <cell r="Q26">
            <v>18.149999999999999</v>
          </cell>
        </row>
        <row r="27">
          <cell r="E27">
            <v>5.8</v>
          </cell>
          <cell r="J27">
            <v>5.6000000000000014</v>
          </cell>
          <cell r="O27">
            <v>6.35</v>
          </cell>
          <cell r="Q27">
            <v>17.75</v>
          </cell>
        </row>
        <row r="28">
          <cell r="E28">
            <v>5.0999999999999996</v>
          </cell>
          <cell r="J28">
            <v>5.4</v>
          </cell>
          <cell r="O28">
            <v>5.3500000000000005</v>
          </cell>
          <cell r="Q28">
            <v>15.850000000000001</v>
          </cell>
          <cell r="R28">
            <v>71.75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">
          <cell r="B3" t="str">
            <v xml:space="preserve">Oblastní přebor </v>
          </cell>
        </row>
        <row r="4">
          <cell r="B4" t="str">
            <v>Tábor 27.4.2024</v>
          </cell>
        </row>
        <row r="6">
          <cell r="B6" t="str">
            <v>Kategorie: Juniorky B</v>
          </cell>
        </row>
        <row r="8">
          <cell r="D8" t="str">
            <v>Míč</v>
          </cell>
          <cell r="E8" t="str">
            <v>Stuha</v>
          </cell>
          <cell r="F8" t="str">
            <v>Lib.náčiní</v>
          </cell>
        </row>
        <row r="9">
          <cell r="C9" t="str">
            <v>RG Proactive Milevsko</v>
          </cell>
        </row>
        <row r="10">
          <cell r="C10" t="str">
            <v>SK MG Máj České Budějovice</v>
          </cell>
        </row>
        <row r="11">
          <cell r="C11" t="str">
            <v>SK MG Máj České Budějovice</v>
          </cell>
        </row>
        <row r="12">
          <cell r="C12" t="str">
            <v>RG Proactive Milevsko</v>
          </cell>
        </row>
        <row r="13">
          <cell r="C13" t="str">
            <v>GSK Tábor</v>
          </cell>
        </row>
        <row r="14">
          <cell r="C14" t="str">
            <v>TJ Sokol Bernartice</v>
          </cell>
        </row>
      </sheetData>
      <sheetData sheetId="1">
        <row r="9">
          <cell r="B9" t="str">
            <v>Kuchtová Tereza - 2009</v>
          </cell>
          <cell r="E9">
            <v>5.0999999999999996</v>
          </cell>
          <cell r="J9">
            <v>5.0999999999999996</v>
          </cell>
          <cell r="O9">
            <v>6.1</v>
          </cell>
          <cell r="Q9">
            <v>16.299999999999997</v>
          </cell>
        </row>
        <row r="10">
          <cell r="E10">
            <v>5</v>
          </cell>
          <cell r="J10">
            <v>4.4000000000000012</v>
          </cell>
          <cell r="O10">
            <v>4.95</v>
          </cell>
          <cell r="Q10">
            <v>14.350000000000001</v>
          </cell>
        </row>
        <row r="11">
          <cell r="E11">
            <v>5.6</v>
          </cell>
          <cell r="J11">
            <v>4.8999999999999986</v>
          </cell>
          <cell r="O11">
            <v>5.8500000000000005</v>
          </cell>
          <cell r="Q11">
            <v>16.349999999999998</v>
          </cell>
          <cell r="R11">
            <v>47</v>
          </cell>
        </row>
        <row r="12">
          <cell r="B12" t="str">
            <v>Arutiunian Vira - 2010</v>
          </cell>
          <cell r="E12">
            <v>6.2</v>
          </cell>
          <cell r="J12">
            <v>5.65</v>
          </cell>
          <cell r="O12">
            <v>6.3500000000000005</v>
          </cell>
          <cell r="Q12">
            <v>18.200000000000003</v>
          </cell>
        </row>
        <row r="13">
          <cell r="E13">
            <v>5.5</v>
          </cell>
          <cell r="J13">
            <v>4.9499999999999993</v>
          </cell>
          <cell r="O13">
            <v>5.6000000000000014</v>
          </cell>
          <cell r="Q13">
            <v>16.05</v>
          </cell>
        </row>
        <row r="14">
          <cell r="E14">
            <v>8.4</v>
          </cell>
          <cell r="J14">
            <v>5.95</v>
          </cell>
          <cell r="O14">
            <v>6.6</v>
          </cell>
          <cell r="Q14">
            <v>20.950000000000003</v>
          </cell>
          <cell r="R14">
            <v>55.2</v>
          </cell>
        </row>
        <row r="15">
          <cell r="B15" t="str">
            <v>Posavádová Stella - 2010</v>
          </cell>
          <cell r="E15">
            <v>5.4</v>
          </cell>
          <cell r="J15">
            <v>5.3</v>
          </cell>
          <cell r="O15">
            <v>4.7499999999999991</v>
          </cell>
          <cell r="P15">
            <v>0.6</v>
          </cell>
          <cell r="Q15">
            <v>14.85</v>
          </cell>
        </row>
        <row r="16">
          <cell r="E16">
            <v>5.6</v>
          </cell>
          <cell r="J16">
            <v>5.7499999999999982</v>
          </cell>
          <cell r="O16">
            <v>6.1999999999999993</v>
          </cell>
          <cell r="P16">
            <v>0.3</v>
          </cell>
          <cell r="Q16">
            <v>17.249999999999996</v>
          </cell>
        </row>
        <row r="17">
          <cell r="E17">
            <v>6.4</v>
          </cell>
          <cell r="J17">
            <v>5.5</v>
          </cell>
          <cell r="O17">
            <v>6.6</v>
          </cell>
          <cell r="Q17">
            <v>18.5</v>
          </cell>
          <cell r="R17">
            <v>50.599999999999994</v>
          </cell>
        </row>
        <row r="18">
          <cell r="B18" t="str">
            <v>Permedlová Nikola - 2009</v>
          </cell>
          <cell r="E18">
            <v>4.7</v>
          </cell>
          <cell r="J18">
            <v>5.4</v>
          </cell>
          <cell r="O18">
            <v>6.15</v>
          </cell>
          <cell r="Q18">
            <v>16.25</v>
          </cell>
        </row>
        <row r="19">
          <cell r="E19">
            <v>5.0999999999999996</v>
          </cell>
          <cell r="J19">
            <v>4.6499999999999995</v>
          </cell>
          <cell r="O19">
            <v>5.4499999999999993</v>
          </cell>
          <cell r="Q19">
            <v>15.2</v>
          </cell>
        </row>
        <row r="20">
          <cell r="E20">
            <v>6.4</v>
          </cell>
          <cell r="J20">
            <v>5.4499999999999993</v>
          </cell>
          <cell r="O20">
            <v>6.6000000000000005</v>
          </cell>
          <cell r="Q20">
            <v>18.45</v>
          </cell>
          <cell r="R20">
            <v>49.9</v>
          </cell>
        </row>
        <row r="21">
          <cell r="B21" t="str">
            <v>Míková Eliška - 2009</v>
          </cell>
          <cell r="E21">
            <v>3.1</v>
          </cell>
          <cell r="J21">
            <v>4.5000000000000009</v>
          </cell>
          <cell r="O21">
            <v>4.3999999999999986</v>
          </cell>
          <cell r="Q21">
            <v>12</v>
          </cell>
        </row>
        <row r="22">
          <cell r="E22">
            <v>2.1</v>
          </cell>
          <cell r="J22">
            <v>2.6000000000000005</v>
          </cell>
          <cell r="O22">
            <v>3.4499999999999984</v>
          </cell>
          <cell r="Q22">
            <v>8.1499999999999986</v>
          </cell>
        </row>
        <row r="23">
          <cell r="E23">
            <v>2.8</v>
          </cell>
          <cell r="J23">
            <v>3.6500000000000004</v>
          </cell>
          <cell r="O23">
            <v>4.4000000000000004</v>
          </cell>
          <cell r="Q23">
            <v>10.850000000000001</v>
          </cell>
          <cell r="R23">
            <v>31</v>
          </cell>
        </row>
        <row r="24">
          <cell r="B24" t="str">
            <v>Fedáková Johana - 2010</v>
          </cell>
          <cell r="E24">
            <v>5.8000000000000007</v>
          </cell>
          <cell r="J24">
            <v>4.8499999999999988</v>
          </cell>
          <cell r="O24">
            <v>4.2499999999999991</v>
          </cell>
          <cell r="P24">
            <v>0.6</v>
          </cell>
          <cell r="Q24">
            <v>14.299999999999999</v>
          </cell>
        </row>
        <row r="25">
          <cell r="E25">
            <v>5.3</v>
          </cell>
          <cell r="J25">
            <v>5.1500000000000021</v>
          </cell>
          <cell r="O25">
            <v>5.5</v>
          </cell>
          <cell r="Q25">
            <v>15.950000000000003</v>
          </cell>
        </row>
        <row r="26">
          <cell r="E26">
            <v>6.2</v>
          </cell>
          <cell r="J26">
            <v>5.35</v>
          </cell>
          <cell r="O26">
            <v>6.1999999999999993</v>
          </cell>
          <cell r="Q26">
            <v>17.75</v>
          </cell>
          <cell r="R26">
            <v>48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3">
          <cell r="B3" t="str">
            <v xml:space="preserve">Oblastní přebor </v>
          </cell>
        </row>
        <row r="4">
          <cell r="B4" t="str">
            <v>Tábor 27.4.2024</v>
          </cell>
        </row>
        <row r="6">
          <cell r="B6" t="str">
            <v>Kategorie: Seniorky B</v>
          </cell>
        </row>
        <row r="8">
          <cell r="D8" t="str">
            <v>Kužele</v>
          </cell>
          <cell r="E8" t="str">
            <v>Stuha</v>
          </cell>
          <cell r="F8" t="str">
            <v>Lib.náčiní</v>
          </cell>
        </row>
        <row r="9">
          <cell r="C9" t="str">
            <v>SK MG Máj České Budějovice</v>
          </cell>
        </row>
        <row r="10">
          <cell r="C10" t="str">
            <v>RG Proactive Milevsko</v>
          </cell>
        </row>
        <row r="11">
          <cell r="C11" t="str">
            <v>RG Proactive Milevsko</v>
          </cell>
        </row>
        <row r="12">
          <cell r="C12" t="str">
            <v>GSK Tábor</v>
          </cell>
        </row>
      </sheetData>
      <sheetData sheetId="1">
        <row r="9">
          <cell r="B9" t="str">
            <v>Arutiunian Nina - 2008</v>
          </cell>
          <cell r="E9">
            <v>6.3</v>
          </cell>
          <cell r="J9">
            <v>5.0999999999999996</v>
          </cell>
          <cell r="O9">
            <v>4.9000000000000004</v>
          </cell>
          <cell r="Q9">
            <v>16.299999999999997</v>
          </cell>
        </row>
        <row r="10">
          <cell r="E10">
            <v>6.3</v>
          </cell>
          <cell r="J10">
            <v>5.2999999999999989</v>
          </cell>
          <cell r="O10">
            <v>5.3499999999999988</v>
          </cell>
          <cell r="Q10">
            <v>16.949999999999996</v>
          </cell>
        </row>
        <row r="11">
          <cell r="E11">
            <v>6.1</v>
          </cell>
          <cell r="J11">
            <v>5.5</v>
          </cell>
          <cell r="O11">
            <v>5.85</v>
          </cell>
          <cell r="Q11">
            <v>17.45</v>
          </cell>
          <cell r="R11">
            <v>50.699999999999989</v>
          </cell>
        </row>
        <row r="12">
          <cell r="B12" t="str">
            <v>Korytová Ludmila - 1993</v>
          </cell>
          <cell r="E12">
            <v>5.0999999999999996</v>
          </cell>
          <cell r="J12">
            <v>5.5500000000000007</v>
          </cell>
          <cell r="O12">
            <v>6.1</v>
          </cell>
          <cell r="Q12">
            <v>16.75</v>
          </cell>
        </row>
        <row r="13">
          <cell r="E13">
            <v>4.2</v>
          </cell>
          <cell r="J13">
            <v>5.4500000000000011</v>
          </cell>
          <cell r="O13">
            <v>5.75</v>
          </cell>
          <cell r="Q13">
            <v>15.400000000000002</v>
          </cell>
        </row>
        <row r="14">
          <cell r="E14">
            <v>4.5999999999999996</v>
          </cell>
          <cell r="J14">
            <v>5.6499999999999986</v>
          </cell>
          <cell r="O14">
            <v>6.4499999999999993</v>
          </cell>
          <cell r="Q14">
            <v>16.699999999999996</v>
          </cell>
          <cell r="R14">
            <v>48.85</v>
          </cell>
        </row>
        <row r="15">
          <cell r="B15" t="str">
            <v>Králová Karin- 2008</v>
          </cell>
          <cell r="E15">
            <v>6</v>
          </cell>
          <cell r="J15">
            <v>5.25</v>
          </cell>
          <cell r="O15">
            <v>6.4</v>
          </cell>
          <cell r="P15">
            <v>0.3</v>
          </cell>
          <cell r="Q15">
            <v>17.349999999999998</v>
          </cell>
        </row>
        <row r="16">
          <cell r="E16">
            <v>5</v>
          </cell>
          <cell r="J16">
            <v>4.6499999999999986</v>
          </cell>
          <cell r="O16">
            <v>5.4</v>
          </cell>
          <cell r="Q16">
            <v>15.049999999999999</v>
          </cell>
        </row>
        <row r="17">
          <cell r="E17">
            <v>6.9</v>
          </cell>
          <cell r="J17">
            <v>5.35</v>
          </cell>
          <cell r="O17">
            <v>5.6000000000000005</v>
          </cell>
          <cell r="Q17">
            <v>17.850000000000001</v>
          </cell>
          <cell r="R17">
            <v>50.25</v>
          </cell>
        </row>
        <row r="18">
          <cell r="B18" t="str">
            <v>Kadlecová Andrea - 2008</v>
          </cell>
          <cell r="E18">
            <v>4.8000000000000007</v>
          </cell>
          <cell r="J18">
            <v>4.8999999999999995</v>
          </cell>
          <cell r="O18">
            <v>4.6500000000000021</v>
          </cell>
          <cell r="Q18">
            <v>14.350000000000001</v>
          </cell>
        </row>
        <row r="19">
          <cell r="E19">
            <v>3.6</v>
          </cell>
          <cell r="J19">
            <v>5.1000000000000005</v>
          </cell>
          <cell r="O19">
            <v>4.9000000000000004</v>
          </cell>
          <cell r="Q19">
            <v>13.600000000000001</v>
          </cell>
        </row>
        <row r="20">
          <cell r="E20">
            <v>4.4000000000000004</v>
          </cell>
          <cell r="J20">
            <v>4.9499999999999993</v>
          </cell>
          <cell r="O20">
            <v>5.9</v>
          </cell>
          <cell r="Q20">
            <v>15.25</v>
          </cell>
          <cell r="R20">
            <v>43.2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32" sqref="A32"/>
    </sheetView>
  </sheetViews>
  <sheetFormatPr defaultRowHeight="14.4" x14ac:dyDescent="0.3"/>
  <cols>
    <col min="2" max="2" width="25.44140625" customWidth="1"/>
    <col min="3" max="3" width="26.109375" customWidth="1"/>
  </cols>
  <sheetData>
    <row r="1" spans="1:8" ht="21" x14ac:dyDescent="0.4">
      <c r="A1" s="2"/>
      <c r="B1" s="15" t="s">
        <v>0</v>
      </c>
      <c r="C1" s="2"/>
      <c r="D1" s="2"/>
      <c r="E1" s="2"/>
      <c r="F1" s="2"/>
      <c r="G1" s="2"/>
      <c r="H1" s="2"/>
    </row>
    <row r="3" spans="1:8" ht="28.8" x14ac:dyDescent="0.55000000000000004">
      <c r="A3" s="2"/>
      <c r="B3" s="16" t="s">
        <v>1</v>
      </c>
      <c r="C3" s="2"/>
      <c r="D3" s="2"/>
      <c r="E3" s="2"/>
      <c r="F3" s="2"/>
      <c r="G3" s="2"/>
      <c r="H3" s="2"/>
    </row>
    <row r="4" spans="1:8" x14ac:dyDescent="0.3">
      <c r="A4" s="2"/>
      <c r="B4" s="3" t="s">
        <v>2</v>
      </c>
      <c r="C4" s="2"/>
      <c r="D4" s="2"/>
      <c r="E4" s="2"/>
      <c r="F4" s="2"/>
      <c r="G4" s="2"/>
      <c r="H4" s="2"/>
    </row>
    <row r="6" spans="1:8" x14ac:dyDescent="0.3">
      <c r="A6" s="2"/>
      <c r="B6" s="14" t="s">
        <v>3</v>
      </c>
      <c r="C6" s="2"/>
      <c r="D6" s="2"/>
      <c r="E6" s="2"/>
      <c r="F6" s="2"/>
      <c r="G6" s="2"/>
      <c r="H6" s="2"/>
    </row>
    <row r="7" spans="1:8" ht="15" thickBot="1" x14ac:dyDescent="0.35">
      <c r="A7" s="2"/>
      <c r="B7" s="2"/>
      <c r="C7" s="2"/>
      <c r="D7" s="2"/>
      <c r="E7" s="2"/>
      <c r="F7" s="2"/>
      <c r="G7" s="2"/>
      <c r="H7" s="2"/>
    </row>
    <row r="8" spans="1:8" ht="15" thickBot="1" x14ac:dyDescent="0.35">
      <c r="A8" s="12"/>
      <c r="B8" s="25"/>
      <c r="C8" s="12"/>
      <c r="D8" s="1"/>
      <c r="E8" s="1"/>
      <c r="F8" s="1"/>
      <c r="G8" s="1"/>
      <c r="H8" s="39"/>
    </row>
    <row r="9" spans="1:8" ht="15" thickBot="1" x14ac:dyDescent="0.35">
      <c r="A9" s="27" t="s">
        <v>4</v>
      </c>
      <c r="B9" s="26" t="s">
        <v>5</v>
      </c>
      <c r="C9" s="13" t="s">
        <v>6</v>
      </c>
      <c r="D9" s="9" t="s">
        <v>7</v>
      </c>
      <c r="E9" s="28" t="s">
        <v>8</v>
      </c>
      <c r="F9" s="10" t="s">
        <v>9</v>
      </c>
      <c r="G9" s="8" t="s">
        <v>10</v>
      </c>
      <c r="H9" s="35" t="s">
        <v>11</v>
      </c>
    </row>
    <row r="10" spans="1:8" x14ac:dyDescent="0.3">
      <c r="A10" s="4">
        <v>1</v>
      </c>
      <c r="B10" s="11" t="s">
        <v>12</v>
      </c>
      <c r="C10" s="32" t="s">
        <v>13</v>
      </c>
      <c r="D10" s="17">
        <v>2.9</v>
      </c>
      <c r="E10" s="29">
        <v>4.5000000000000018</v>
      </c>
      <c r="F10" s="18">
        <v>7.0500000000000007</v>
      </c>
      <c r="G10" s="19">
        <v>0</v>
      </c>
      <c r="H10" s="36">
        <v>14.450000000000003</v>
      </c>
    </row>
    <row r="11" spans="1:8" x14ac:dyDescent="0.3">
      <c r="A11" s="4">
        <v>2</v>
      </c>
      <c r="B11" s="11" t="s">
        <v>14</v>
      </c>
      <c r="C11" s="33" t="s">
        <v>13</v>
      </c>
      <c r="D11" s="20">
        <v>2.4</v>
      </c>
      <c r="E11" s="29">
        <v>4.5999999999999996</v>
      </c>
      <c r="F11" s="18">
        <v>6.85</v>
      </c>
      <c r="G11" s="21">
        <v>0</v>
      </c>
      <c r="H11" s="37">
        <v>13.85</v>
      </c>
    </row>
    <row r="12" spans="1:8" x14ac:dyDescent="0.3">
      <c r="A12" s="4">
        <v>3</v>
      </c>
      <c r="B12" s="11" t="s">
        <v>15</v>
      </c>
      <c r="C12" s="33" t="s">
        <v>13</v>
      </c>
      <c r="D12" s="20">
        <v>1.9</v>
      </c>
      <c r="E12" s="29">
        <v>4.1499999999999986</v>
      </c>
      <c r="F12" s="18">
        <v>5.8500000000000005</v>
      </c>
      <c r="G12" s="21">
        <v>0</v>
      </c>
      <c r="H12" s="37">
        <v>11.899999999999999</v>
      </c>
    </row>
    <row r="13" spans="1:8" x14ac:dyDescent="0.3">
      <c r="A13" s="4">
        <v>4</v>
      </c>
      <c r="B13" s="11" t="s">
        <v>16</v>
      </c>
      <c r="C13" s="33" t="s">
        <v>17</v>
      </c>
      <c r="D13" s="20">
        <v>2.2000000000000002</v>
      </c>
      <c r="E13" s="29">
        <v>4.0500000000000016</v>
      </c>
      <c r="F13" s="18">
        <v>5.5500000000000007</v>
      </c>
      <c r="G13" s="21">
        <v>0</v>
      </c>
      <c r="H13" s="37">
        <v>11.800000000000002</v>
      </c>
    </row>
    <row r="14" spans="1:8" x14ac:dyDescent="0.3">
      <c r="A14" s="4">
        <v>5</v>
      </c>
      <c r="B14" s="11" t="s">
        <v>18</v>
      </c>
      <c r="C14" s="33" t="s">
        <v>19</v>
      </c>
      <c r="D14" s="20">
        <v>1.6</v>
      </c>
      <c r="E14" s="29">
        <v>3.9499999999999993</v>
      </c>
      <c r="F14" s="18">
        <v>5.9</v>
      </c>
      <c r="G14" s="21">
        <v>0</v>
      </c>
      <c r="H14" s="37">
        <v>11.45</v>
      </c>
    </row>
    <row r="15" spans="1:8" x14ac:dyDescent="0.3">
      <c r="A15" s="4">
        <v>6</v>
      </c>
      <c r="B15" s="11" t="s">
        <v>20</v>
      </c>
      <c r="C15" s="33" t="s">
        <v>21</v>
      </c>
      <c r="D15" s="20">
        <v>1</v>
      </c>
      <c r="E15" s="29">
        <v>4.200000000000002</v>
      </c>
      <c r="F15" s="18">
        <v>5.85</v>
      </c>
      <c r="G15" s="21">
        <v>0</v>
      </c>
      <c r="H15" s="37">
        <v>11.05</v>
      </c>
    </row>
    <row r="16" spans="1:8" x14ac:dyDescent="0.3">
      <c r="A16" s="4">
        <v>7</v>
      </c>
      <c r="B16" s="11" t="s">
        <v>22</v>
      </c>
      <c r="C16" s="33" t="s">
        <v>23</v>
      </c>
      <c r="D16" s="20">
        <v>1.5</v>
      </c>
      <c r="E16" s="29">
        <v>3.8499999999999996</v>
      </c>
      <c r="F16" s="18">
        <v>5.4499999999999993</v>
      </c>
      <c r="G16" s="21">
        <v>0</v>
      </c>
      <c r="H16" s="37">
        <v>10.799999999999999</v>
      </c>
    </row>
    <row r="17" spans="1:8" x14ac:dyDescent="0.3">
      <c r="A17" s="4">
        <v>8</v>
      </c>
      <c r="B17" s="11" t="s">
        <v>24</v>
      </c>
      <c r="C17" s="33" t="s">
        <v>21</v>
      </c>
      <c r="D17" s="20">
        <v>0.8</v>
      </c>
      <c r="E17" s="29">
        <v>3.9500000000000011</v>
      </c>
      <c r="F17" s="18">
        <v>5.85</v>
      </c>
      <c r="G17" s="21">
        <v>0</v>
      </c>
      <c r="H17" s="37">
        <v>10.600000000000001</v>
      </c>
    </row>
    <row r="18" spans="1:8" x14ac:dyDescent="0.3">
      <c r="A18" s="4">
        <v>9</v>
      </c>
      <c r="B18" s="11" t="s">
        <v>25</v>
      </c>
      <c r="C18" s="33" t="s">
        <v>17</v>
      </c>
      <c r="D18" s="20">
        <v>1</v>
      </c>
      <c r="E18" s="29">
        <v>3.7</v>
      </c>
      <c r="F18" s="18">
        <v>5.1999999999999993</v>
      </c>
      <c r="G18" s="21">
        <v>0</v>
      </c>
      <c r="H18" s="37">
        <v>9.8999999999999986</v>
      </c>
    </row>
    <row r="19" spans="1:8" x14ac:dyDescent="0.3">
      <c r="A19" s="4">
        <v>10</v>
      </c>
      <c r="B19" s="11" t="s">
        <v>26</v>
      </c>
      <c r="C19" s="33" t="s">
        <v>27</v>
      </c>
      <c r="D19" s="20">
        <v>0.8</v>
      </c>
      <c r="E19" s="29">
        <v>3.5999999999999988</v>
      </c>
      <c r="F19" s="18">
        <v>5.1499999999999995</v>
      </c>
      <c r="G19" s="21">
        <v>0</v>
      </c>
      <c r="H19" s="37">
        <v>9.5499999999999972</v>
      </c>
    </row>
    <row r="20" spans="1:8" x14ac:dyDescent="0.3">
      <c r="A20" s="4">
        <v>11</v>
      </c>
      <c r="B20" s="11" t="s">
        <v>28</v>
      </c>
      <c r="C20" s="33" t="s">
        <v>21</v>
      </c>
      <c r="D20" s="20">
        <v>1.1000000000000001</v>
      </c>
      <c r="E20" s="29">
        <v>3.1999999999999984</v>
      </c>
      <c r="F20" s="18">
        <v>5.2</v>
      </c>
      <c r="G20" s="21">
        <v>0</v>
      </c>
      <c r="H20" s="37">
        <v>9.5</v>
      </c>
    </row>
    <row r="21" spans="1:8" x14ac:dyDescent="0.3">
      <c r="A21" s="4">
        <v>12</v>
      </c>
      <c r="B21" s="11" t="s">
        <v>29</v>
      </c>
      <c r="C21" s="33" t="s">
        <v>23</v>
      </c>
      <c r="D21" s="20">
        <v>0.8</v>
      </c>
      <c r="E21" s="29">
        <v>3.0999999999999996</v>
      </c>
      <c r="F21" s="18">
        <v>5.0500000000000007</v>
      </c>
      <c r="G21" s="21">
        <v>0</v>
      </c>
      <c r="H21" s="37">
        <v>8.9499999999999993</v>
      </c>
    </row>
    <row r="22" spans="1:8" x14ac:dyDescent="0.3">
      <c r="A22" s="4">
        <v>13</v>
      </c>
      <c r="B22" s="11" t="s">
        <v>30</v>
      </c>
      <c r="C22" s="33" t="s">
        <v>17</v>
      </c>
      <c r="D22" s="20">
        <v>0.2</v>
      </c>
      <c r="E22" s="29">
        <v>3.1500000000000004</v>
      </c>
      <c r="F22" s="18">
        <v>5.1500000000000021</v>
      </c>
      <c r="G22" s="21">
        <v>0</v>
      </c>
      <c r="H22" s="37">
        <v>8.5000000000000036</v>
      </c>
    </row>
    <row r="23" spans="1:8" x14ac:dyDescent="0.3">
      <c r="A23" s="4">
        <v>14</v>
      </c>
      <c r="B23" s="11" t="s">
        <v>31</v>
      </c>
      <c r="C23" s="33" t="s">
        <v>27</v>
      </c>
      <c r="D23" s="20">
        <v>0.7</v>
      </c>
      <c r="E23" s="29">
        <v>2.9500000000000011</v>
      </c>
      <c r="F23" s="18">
        <v>4.8499999999999996</v>
      </c>
      <c r="G23" s="21">
        <v>0</v>
      </c>
      <c r="H23" s="37">
        <v>8.5</v>
      </c>
    </row>
    <row r="24" spans="1:8" x14ac:dyDescent="0.3">
      <c r="A24" s="4">
        <v>15</v>
      </c>
      <c r="B24" s="11" t="s">
        <v>32</v>
      </c>
      <c r="C24" s="33" t="s">
        <v>21</v>
      </c>
      <c r="D24" s="20">
        <v>0.4</v>
      </c>
      <c r="E24" s="29">
        <v>2.8500000000000014</v>
      </c>
      <c r="F24" s="18">
        <v>4.8499999999999996</v>
      </c>
      <c r="G24" s="21">
        <v>0</v>
      </c>
      <c r="H24" s="37">
        <v>8.1000000000000014</v>
      </c>
    </row>
    <row r="25" spans="1:8" x14ac:dyDescent="0.3">
      <c r="A25" s="4">
        <v>16</v>
      </c>
      <c r="B25" s="11" t="s">
        <v>33</v>
      </c>
      <c r="C25" s="33" t="s">
        <v>13</v>
      </c>
      <c r="D25" s="20">
        <v>1.1000000000000001</v>
      </c>
      <c r="E25" s="29">
        <v>3.05</v>
      </c>
      <c r="F25" s="18">
        <v>3.9000000000000004</v>
      </c>
      <c r="G25" s="21">
        <v>0</v>
      </c>
      <c r="H25" s="37">
        <v>8.0500000000000007</v>
      </c>
    </row>
    <row r="26" spans="1:8" x14ac:dyDescent="0.3">
      <c r="A26" s="4">
        <v>17</v>
      </c>
      <c r="B26" s="11" t="s">
        <v>34</v>
      </c>
      <c r="C26" s="33" t="s">
        <v>13</v>
      </c>
      <c r="D26" s="20">
        <v>0.5</v>
      </c>
      <c r="E26" s="29">
        <v>2.75</v>
      </c>
      <c r="F26" s="18">
        <v>4.3499999999999996</v>
      </c>
      <c r="G26" s="21">
        <v>0</v>
      </c>
      <c r="H26" s="37">
        <v>7.6</v>
      </c>
    </row>
    <row r="27" spans="1:8" x14ac:dyDescent="0.3">
      <c r="A27" s="4">
        <v>18</v>
      </c>
      <c r="B27" s="11" t="s">
        <v>35</v>
      </c>
      <c r="C27" s="33" t="s">
        <v>21</v>
      </c>
      <c r="D27" s="20">
        <v>0.2</v>
      </c>
      <c r="E27" s="29">
        <v>2.6499999999999986</v>
      </c>
      <c r="F27" s="18">
        <v>4.4000000000000012</v>
      </c>
      <c r="G27" s="21">
        <v>0</v>
      </c>
      <c r="H27" s="37">
        <v>7.25</v>
      </c>
    </row>
    <row r="28" spans="1:8" x14ac:dyDescent="0.3">
      <c r="A28" s="4">
        <v>19</v>
      </c>
      <c r="B28" s="11" t="s">
        <v>36</v>
      </c>
      <c r="C28" s="33" t="s">
        <v>13</v>
      </c>
      <c r="D28" s="20">
        <v>0.6</v>
      </c>
      <c r="E28" s="29">
        <v>2.9500000000000011</v>
      </c>
      <c r="F28" s="18">
        <v>3.6000000000000005</v>
      </c>
      <c r="G28" s="21">
        <v>0</v>
      </c>
      <c r="H28" s="37">
        <v>7.1500000000000021</v>
      </c>
    </row>
    <row r="29" spans="1:8" x14ac:dyDescent="0.3">
      <c r="A29" s="4">
        <v>20</v>
      </c>
      <c r="B29" s="11" t="s">
        <v>37</v>
      </c>
      <c r="C29" s="33" t="s">
        <v>17</v>
      </c>
      <c r="D29" s="20">
        <v>0.5</v>
      </c>
      <c r="E29" s="29">
        <v>2.8</v>
      </c>
      <c r="F29" s="18">
        <v>3.6500000000000004</v>
      </c>
      <c r="G29" s="21">
        <v>0</v>
      </c>
      <c r="H29" s="37">
        <v>6.95</v>
      </c>
    </row>
    <row r="30" spans="1:8" x14ac:dyDescent="0.3">
      <c r="A30" s="4">
        <v>21</v>
      </c>
      <c r="B30" s="11" t="s">
        <v>38</v>
      </c>
      <c r="C30" s="33" t="s">
        <v>27</v>
      </c>
      <c r="D30" s="20">
        <v>0.4</v>
      </c>
      <c r="E30" s="29">
        <v>2.4500000000000002</v>
      </c>
      <c r="F30" s="18">
        <v>3.5499999999999989</v>
      </c>
      <c r="G30" s="21">
        <v>0</v>
      </c>
      <c r="H30" s="37">
        <v>6.3999999999999986</v>
      </c>
    </row>
    <row r="31" spans="1:8" ht="15" thickBot="1" x14ac:dyDescent="0.35">
      <c r="A31" s="5">
        <v>22</v>
      </c>
      <c r="B31" s="24" t="s">
        <v>39</v>
      </c>
      <c r="C31" s="34" t="s">
        <v>13</v>
      </c>
      <c r="D31" s="22">
        <v>0.2</v>
      </c>
      <c r="E31" s="30">
        <v>2.5500000000000007</v>
      </c>
      <c r="F31" s="31">
        <v>2.7000000000000011</v>
      </c>
      <c r="G31" s="23">
        <v>0</v>
      </c>
      <c r="H31" s="38">
        <v>5.450000000000002</v>
      </c>
    </row>
  </sheetData>
  <mergeCells count="1">
    <mergeCell ref="D8:H8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C1" sqref="C1"/>
    </sheetView>
  </sheetViews>
  <sheetFormatPr defaultRowHeight="14.4" x14ac:dyDescent="0.3"/>
  <cols>
    <col min="2" max="2" width="29.6640625" bestFit="1" customWidth="1"/>
    <col min="3" max="3" width="13.77734375" bestFit="1" customWidth="1"/>
  </cols>
  <sheetData>
    <row r="1" spans="1:21" ht="21" x14ac:dyDescent="0.4">
      <c r="A1" s="2"/>
      <c r="B1" s="1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8.8" x14ac:dyDescent="0.55000000000000004">
      <c r="A3" s="2"/>
      <c r="B3" s="16" t="str">
        <f>[9]List1!B3</f>
        <v xml:space="preserve">Oblastní přebor 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3">
      <c r="A4" s="2"/>
      <c r="B4" s="3" t="str">
        <f>[9]List1!B4</f>
        <v>Tábor 27.4.2024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3">
      <c r="A6" s="2"/>
      <c r="B6" s="14" t="str">
        <f>[9]List1!B6</f>
        <v>Kategorie: Seniorky B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" thickBot="1" x14ac:dyDescent="0.35">
      <c r="A8" s="43"/>
      <c r="B8" s="12"/>
      <c r="C8" s="12"/>
      <c r="D8" s="97" t="str">
        <f>[9]List1!D8</f>
        <v>Kužele</v>
      </c>
      <c r="E8" s="97"/>
      <c r="F8" s="97"/>
      <c r="G8" s="97"/>
      <c r="H8" s="97"/>
      <c r="I8" s="98" t="str">
        <f>[9]List1!E8</f>
        <v>Stuha</v>
      </c>
      <c r="J8" s="97"/>
      <c r="K8" s="97"/>
      <c r="L8" s="97"/>
      <c r="M8" s="99"/>
      <c r="N8" s="98" t="str">
        <f>[9]List1!F8</f>
        <v>Lib.náčiní</v>
      </c>
      <c r="O8" s="97"/>
      <c r="P8" s="97"/>
      <c r="Q8" s="97"/>
      <c r="R8" s="99"/>
      <c r="S8" s="100" t="s">
        <v>40</v>
      </c>
      <c r="T8" s="2"/>
      <c r="U8" s="2"/>
    </row>
    <row r="9" spans="1:21" ht="15" thickBot="1" x14ac:dyDescent="0.35">
      <c r="A9" s="46" t="s">
        <v>4</v>
      </c>
      <c r="B9" s="13" t="s">
        <v>5</v>
      </c>
      <c r="C9" s="13" t="s">
        <v>6</v>
      </c>
      <c r="D9" s="101" t="s">
        <v>7</v>
      </c>
      <c r="E9" s="102" t="s">
        <v>8</v>
      </c>
      <c r="F9" s="103" t="s">
        <v>9</v>
      </c>
      <c r="G9" s="104" t="s">
        <v>10</v>
      </c>
      <c r="H9" s="105" t="s">
        <v>11</v>
      </c>
      <c r="I9" s="106" t="s">
        <v>7</v>
      </c>
      <c r="J9" s="107" t="s">
        <v>8</v>
      </c>
      <c r="K9" s="108" t="s">
        <v>9</v>
      </c>
      <c r="L9" s="108" t="s">
        <v>10</v>
      </c>
      <c r="M9" s="109" t="s">
        <v>11</v>
      </c>
      <c r="N9" s="110" t="s">
        <v>7</v>
      </c>
      <c r="O9" s="110" t="s">
        <v>8</v>
      </c>
      <c r="P9" s="110" t="s">
        <v>9</v>
      </c>
      <c r="Q9" s="110" t="s">
        <v>10</v>
      </c>
      <c r="R9" s="110" t="s">
        <v>11</v>
      </c>
      <c r="S9" s="111"/>
      <c r="T9" s="2"/>
      <c r="U9" s="2"/>
    </row>
    <row r="10" spans="1:21" x14ac:dyDescent="0.3">
      <c r="A10" s="56">
        <v>1</v>
      </c>
      <c r="B10" s="57" t="str">
        <f>[9]List2!B9</f>
        <v>Arutiunian Nina - 2008</v>
      </c>
      <c r="C10" s="40" t="str">
        <f>[9]List1!C9</f>
        <v>SK MG Máj České Budějovice</v>
      </c>
      <c r="D10" s="17">
        <f>[9]List2!E9</f>
        <v>6.3</v>
      </c>
      <c r="E10" s="29">
        <f>[9]List2!J9</f>
        <v>5.0999999999999996</v>
      </c>
      <c r="F10" s="18">
        <f>[9]List2!O9</f>
        <v>4.9000000000000004</v>
      </c>
      <c r="G10" s="19">
        <f>[9]List2!P9</f>
        <v>0</v>
      </c>
      <c r="H10" s="58">
        <f>[9]List2!Q9</f>
        <v>16.299999999999997</v>
      </c>
      <c r="I10" s="59">
        <f>[9]List2!E10</f>
        <v>6.3</v>
      </c>
      <c r="J10" s="60">
        <f>[9]List2!J10</f>
        <v>5.2999999999999989</v>
      </c>
      <c r="K10" s="17">
        <f>[9]List2!O10</f>
        <v>5.3499999999999988</v>
      </c>
      <c r="L10" s="17">
        <f>[9]List2!P10</f>
        <v>0</v>
      </c>
      <c r="M10" s="18">
        <f>[9]List2!Q10</f>
        <v>16.949999999999996</v>
      </c>
      <c r="N10" s="112">
        <f>[9]List2!E11</f>
        <v>6.1</v>
      </c>
      <c r="O10" s="112">
        <f>[9]List2!J11</f>
        <v>5.5</v>
      </c>
      <c r="P10" s="112">
        <f>[9]List2!O11</f>
        <v>5.85</v>
      </c>
      <c r="Q10" s="112">
        <f>[9]List2!P11</f>
        <v>0</v>
      </c>
      <c r="R10" s="112">
        <f>[9]List2!Q11</f>
        <v>17.45</v>
      </c>
      <c r="S10" s="61">
        <f>[9]List2!R11</f>
        <v>50.699999999999989</v>
      </c>
      <c r="T10" s="2"/>
      <c r="U10" s="2"/>
    </row>
    <row r="11" spans="1:21" x14ac:dyDescent="0.3">
      <c r="A11" s="4">
        <v>2</v>
      </c>
      <c r="B11" s="11" t="str">
        <f>[9]List2!B15</f>
        <v>Králová Karin- 2008</v>
      </c>
      <c r="C11" s="40" t="str">
        <f>[9]List1!C11</f>
        <v>RG Proactive Milevsko</v>
      </c>
      <c r="D11" s="20">
        <f>[9]List2!E15</f>
        <v>6</v>
      </c>
      <c r="E11" s="29">
        <f>[9]List2!J15</f>
        <v>5.25</v>
      </c>
      <c r="F11" s="18">
        <f>[9]List2!O15</f>
        <v>6.4</v>
      </c>
      <c r="G11" s="21">
        <f>[9]List2!P15</f>
        <v>0.3</v>
      </c>
      <c r="H11" s="64">
        <f>[9]List2!Q15</f>
        <v>17.349999999999998</v>
      </c>
      <c r="I11" s="65">
        <f>[9]List2!E16</f>
        <v>5</v>
      </c>
      <c r="J11" s="60">
        <f>[9]List2!J16</f>
        <v>4.6499999999999986</v>
      </c>
      <c r="K11" s="17">
        <f>[9]List2!O16</f>
        <v>5.4</v>
      </c>
      <c r="L11" s="20">
        <f>[9]List2!P16</f>
        <v>0</v>
      </c>
      <c r="M11" s="63">
        <f>[9]List2!Q16</f>
        <v>15.049999999999999</v>
      </c>
      <c r="N11" s="113">
        <f>[9]List2!E17</f>
        <v>6.9</v>
      </c>
      <c r="O11" s="112">
        <f>[9]List2!J17</f>
        <v>5.35</v>
      </c>
      <c r="P11" s="112">
        <f>[9]List2!O17</f>
        <v>5.6000000000000005</v>
      </c>
      <c r="Q11" s="113">
        <f>[9]List2!P17</f>
        <v>0</v>
      </c>
      <c r="R11" s="113">
        <f>[9]List2!Q17</f>
        <v>17.850000000000001</v>
      </c>
      <c r="S11" s="67">
        <f>[9]List2!R17</f>
        <v>50.25</v>
      </c>
      <c r="T11" s="2"/>
      <c r="U11" s="2"/>
    </row>
    <row r="12" spans="1:21" x14ac:dyDescent="0.3">
      <c r="A12" s="4">
        <v>3</v>
      </c>
      <c r="B12" s="11" t="str">
        <f>[9]List2!B12</f>
        <v>Korytová Ludmila - 1993</v>
      </c>
      <c r="C12" s="40" t="str">
        <f>[9]List1!C10</f>
        <v>RG Proactive Milevsko</v>
      </c>
      <c r="D12" s="20">
        <f>[9]List2!E12</f>
        <v>5.0999999999999996</v>
      </c>
      <c r="E12" s="29">
        <f>[9]List2!J12</f>
        <v>5.5500000000000007</v>
      </c>
      <c r="F12" s="18">
        <f>[9]List2!O12</f>
        <v>6.1</v>
      </c>
      <c r="G12" s="21">
        <f>[9]List2!P12</f>
        <v>0</v>
      </c>
      <c r="H12" s="64">
        <f>[9]List2!Q12</f>
        <v>16.75</v>
      </c>
      <c r="I12" s="65">
        <f>[9]List2!E13</f>
        <v>4.2</v>
      </c>
      <c r="J12" s="60">
        <f>[9]List2!J13</f>
        <v>5.4500000000000011</v>
      </c>
      <c r="K12" s="17">
        <f>[9]List2!O13</f>
        <v>5.75</v>
      </c>
      <c r="L12" s="20">
        <f>[9]List2!P13</f>
        <v>0</v>
      </c>
      <c r="M12" s="63">
        <f>[9]List2!Q13</f>
        <v>15.400000000000002</v>
      </c>
      <c r="N12" s="113">
        <f>[9]List2!E14</f>
        <v>4.5999999999999996</v>
      </c>
      <c r="O12" s="112">
        <f>[9]List2!J14</f>
        <v>5.6499999999999986</v>
      </c>
      <c r="P12" s="112">
        <f>[9]List2!O14</f>
        <v>6.4499999999999993</v>
      </c>
      <c r="Q12" s="113">
        <f>[9]List2!P14</f>
        <v>0</v>
      </c>
      <c r="R12" s="113">
        <f>[9]List2!Q14</f>
        <v>16.699999999999996</v>
      </c>
      <c r="S12" s="67">
        <f>[9]List2!R14</f>
        <v>48.85</v>
      </c>
      <c r="T12" s="2"/>
      <c r="U12" s="2"/>
    </row>
    <row r="13" spans="1:21" x14ac:dyDescent="0.3">
      <c r="A13" s="4">
        <v>4</v>
      </c>
      <c r="B13" s="11" t="str">
        <f>[9]List2!B18</f>
        <v>Kadlecová Andrea - 2008</v>
      </c>
      <c r="C13" s="40" t="str">
        <f>[9]List1!C12</f>
        <v>GSK Tábor</v>
      </c>
      <c r="D13" s="20">
        <f>[9]List2!E18</f>
        <v>4.8000000000000007</v>
      </c>
      <c r="E13" s="29">
        <f>[9]List2!J18</f>
        <v>4.8999999999999995</v>
      </c>
      <c r="F13" s="18">
        <f>[9]List2!O18</f>
        <v>4.6500000000000021</v>
      </c>
      <c r="G13" s="21">
        <f>[9]List2!P18</f>
        <v>0</v>
      </c>
      <c r="H13" s="64">
        <f>[9]List2!Q18</f>
        <v>14.350000000000001</v>
      </c>
      <c r="I13" s="65">
        <f>[9]List2!E19</f>
        <v>3.6</v>
      </c>
      <c r="J13" s="60">
        <f>[9]List2!J19</f>
        <v>5.1000000000000005</v>
      </c>
      <c r="K13" s="17">
        <f>[9]List2!O19</f>
        <v>4.9000000000000004</v>
      </c>
      <c r="L13" s="20">
        <f>[9]List2!P19</f>
        <v>0</v>
      </c>
      <c r="M13" s="63">
        <f>[9]List2!Q19</f>
        <v>13.600000000000001</v>
      </c>
      <c r="N13" s="113">
        <f>[9]List2!E20</f>
        <v>4.4000000000000004</v>
      </c>
      <c r="O13" s="112">
        <f>[9]List2!J20</f>
        <v>4.9499999999999993</v>
      </c>
      <c r="P13" s="112">
        <f>[9]List2!O20</f>
        <v>5.9</v>
      </c>
      <c r="Q13" s="113">
        <f>[9]List2!P20</f>
        <v>0</v>
      </c>
      <c r="R13" s="113">
        <f>[9]List2!Q20</f>
        <v>15.25</v>
      </c>
      <c r="S13" s="67">
        <f>[9]List2!R20</f>
        <v>43.2</v>
      </c>
      <c r="T13" s="2"/>
      <c r="U13" s="2"/>
    </row>
    <row r="14" spans="1:21" ht="15" thickBo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3">
      <c r="A15" s="43"/>
      <c r="B15" s="12"/>
      <c r="C15" s="43"/>
      <c r="D15" s="78" t="str">
        <f>D8</f>
        <v>Kužele</v>
      </c>
      <c r="E15" s="7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5" thickBot="1" x14ac:dyDescent="0.35">
      <c r="A16" s="46" t="s">
        <v>4</v>
      </c>
      <c r="B16" s="80" t="s">
        <v>5</v>
      </c>
      <c r="C16" s="81" t="s">
        <v>6</v>
      </c>
      <c r="D16" s="82" t="s">
        <v>11</v>
      </c>
      <c r="E16" s="8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">
      <c r="A17" s="84">
        <v>1</v>
      </c>
      <c r="B17" s="185" t="str">
        <f>[9]List2!B15</f>
        <v>Králová Karin- 2008</v>
      </c>
      <c r="C17" s="186" t="str">
        <f>[9]List1!C11</f>
        <v>RG Proactive Milevsko</v>
      </c>
      <c r="D17" s="118">
        <f>[9]List2!Q15</f>
        <v>17.349999999999998</v>
      </c>
      <c r="E17" s="8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">
      <c r="A18" s="89">
        <v>2</v>
      </c>
      <c r="B18" s="187" t="str">
        <f>[9]List2!B12</f>
        <v>Korytová Ludmila - 1993</v>
      </c>
      <c r="C18" s="188" t="str">
        <f>[9]List1!C10</f>
        <v>RG Proactive Milevsko</v>
      </c>
      <c r="D18" s="119">
        <f>[9]List2!Q12</f>
        <v>16.75</v>
      </c>
      <c r="E18" s="9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">
      <c r="A19" s="89">
        <v>3</v>
      </c>
      <c r="B19" s="187" t="str">
        <f>[9]List2!B9</f>
        <v>Arutiunian Nina - 2008</v>
      </c>
      <c r="C19" s="188" t="str">
        <f>[9]List1!C9</f>
        <v>SK MG Máj České Budějovice</v>
      </c>
      <c r="D19" s="119">
        <f>[9]List2!Q9</f>
        <v>16.299999999999997</v>
      </c>
      <c r="E19" s="9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" thickBot="1" x14ac:dyDescent="0.35">
      <c r="A20" s="93">
        <v>4</v>
      </c>
      <c r="B20" s="189" t="str">
        <f>[9]List2!B18</f>
        <v>Kadlecová Andrea - 2008</v>
      </c>
      <c r="C20" s="190" t="str">
        <f>[9]List1!C12</f>
        <v>GSK Tábor</v>
      </c>
      <c r="D20" s="120">
        <f>[9]List2!Q18</f>
        <v>14.350000000000001</v>
      </c>
      <c r="E20" s="9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" thickBo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">
      <c r="A24" s="43"/>
      <c r="B24" s="12"/>
      <c r="C24" s="43"/>
      <c r="D24" s="78" t="str">
        <f>I8</f>
        <v>Stuha</v>
      </c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" thickBot="1" x14ac:dyDescent="0.35">
      <c r="A25" s="46" t="s">
        <v>4</v>
      </c>
      <c r="B25" s="80" t="s">
        <v>5</v>
      </c>
      <c r="C25" s="81" t="s">
        <v>6</v>
      </c>
      <c r="D25" s="82" t="s">
        <v>11</v>
      </c>
      <c r="E25" s="8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">
      <c r="A26" s="84">
        <v>1</v>
      </c>
      <c r="B26" s="85" t="str">
        <f>[9]List2!B9</f>
        <v>Arutiunian Nina - 2008</v>
      </c>
      <c r="C26" s="86" t="str">
        <f>[9]List1!C9</f>
        <v>SK MG Máj České Budějovice</v>
      </c>
      <c r="D26" s="118">
        <f>[9]List2!Q10</f>
        <v>16.949999999999996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">
      <c r="A27" s="89">
        <v>2</v>
      </c>
      <c r="B27" s="6" t="str">
        <f>[9]List2!B12</f>
        <v>Korytová Ludmila - 1993</v>
      </c>
      <c r="C27" s="90" t="str">
        <f>[9]List1!C10</f>
        <v>RG Proactive Milevsko</v>
      </c>
      <c r="D27" s="119">
        <f>[9]List2!Q13</f>
        <v>15.400000000000002</v>
      </c>
      <c r="E27" s="9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">
      <c r="A28" s="89">
        <v>3</v>
      </c>
      <c r="B28" s="6" t="str">
        <f>[9]List2!B15</f>
        <v>Králová Karin- 2008</v>
      </c>
      <c r="C28" s="90" t="str">
        <f>[9]List1!C11</f>
        <v>RG Proactive Milevsko</v>
      </c>
      <c r="D28" s="119">
        <f>[9]List2!Q16</f>
        <v>15.049999999999999</v>
      </c>
      <c r="E28" s="9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" thickBot="1" x14ac:dyDescent="0.35">
      <c r="A29" s="93">
        <v>4</v>
      </c>
      <c r="B29" s="7" t="str">
        <f>[9]List2!B18</f>
        <v>Kadlecová Andrea - 2008</v>
      </c>
      <c r="C29" s="94" t="str">
        <f>[9]List1!C12</f>
        <v>GSK Tábor</v>
      </c>
      <c r="D29" s="120">
        <f>[9]List2!Q19</f>
        <v>13.600000000000001</v>
      </c>
      <c r="E29" s="9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" thickBo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">
      <c r="A32" s="43"/>
      <c r="B32" s="12"/>
      <c r="C32" s="43"/>
      <c r="D32" s="78" t="str">
        <f>N8</f>
        <v>Lib.náčiní</v>
      </c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" thickBot="1" x14ac:dyDescent="0.35">
      <c r="A33" s="46" t="s">
        <v>4</v>
      </c>
      <c r="B33" s="80" t="s">
        <v>5</v>
      </c>
      <c r="C33" s="81" t="s">
        <v>6</v>
      </c>
      <c r="D33" s="82" t="s">
        <v>11</v>
      </c>
      <c r="E33" s="8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3">
      <c r="A34" s="84">
        <v>1</v>
      </c>
      <c r="B34" s="85" t="str">
        <f>[9]List2!B15</f>
        <v>Králová Karin- 2008</v>
      </c>
      <c r="C34" s="86" t="str">
        <f>[9]List1!C11</f>
        <v>RG Proactive Milevsko</v>
      </c>
      <c r="D34" s="118">
        <f>[9]List2!Q17</f>
        <v>17.850000000000001</v>
      </c>
      <c r="E34" s="8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3">
      <c r="A35" s="89">
        <v>2</v>
      </c>
      <c r="B35" s="6" t="str">
        <f>[9]List2!B9</f>
        <v>Arutiunian Nina - 2008</v>
      </c>
      <c r="C35" s="90" t="str">
        <f>[9]List1!C9</f>
        <v>SK MG Máj České Budějovice</v>
      </c>
      <c r="D35" s="119">
        <f>[9]List2!Q11</f>
        <v>17.45</v>
      </c>
      <c r="E35" s="9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3">
      <c r="A36" s="89">
        <v>3</v>
      </c>
      <c r="B36" s="6" t="str">
        <f>[9]List2!B12</f>
        <v>Korytová Ludmila - 1993</v>
      </c>
      <c r="C36" s="90" t="str">
        <f>[9]List1!C10</f>
        <v>RG Proactive Milevsko</v>
      </c>
      <c r="D36" s="119">
        <f>[9]List2!Q14</f>
        <v>16.699999999999996</v>
      </c>
      <c r="E36" s="9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35">
      <c r="A37" s="93">
        <v>4</v>
      </c>
      <c r="B37" s="7" t="str">
        <f>[9]List2!B18</f>
        <v>Kadlecová Andrea - 2008</v>
      </c>
      <c r="C37" s="94" t="str">
        <f>[9]List1!C12</f>
        <v>GSK Tábor</v>
      </c>
      <c r="D37" s="120">
        <f>[9]List2!Q20</f>
        <v>15.25</v>
      </c>
      <c r="E37" s="9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</sheetData>
  <mergeCells count="9">
    <mergeCell ref="D25:E25"/>
    <mergeCell ref="D32:E32"/>
    <mergeCell ref="D33:E33"/>
    <mergeCell ref="D8:H8"/>
    <mergeCell ref="I8:M8"/>
    <mergeCell ref="N8:R8"/>
    <mergeCell ref="D15:E15"/>
    <mergeCell ref="D16:E16"/>
    <mergeCell ref="D24:E2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5" sqref="A15"/>
    </sheetView>
  </sheetViews>
  <sheetFormatPr defaultRowHeight="14.4" x14ac:dyDescent="0.3"/>
  <cols>
    <col min="2" max="2" width="24.21875" customWidth="1"/>
    <col min="3" max="3" width="25" customWidth="1"/>
  </cols>
  <sheetData>
    <row r="1" spans="1:8" ht="21" x14ac:dyDescent="0.4">
      <c r="A1" s="2"/>
      <c r="B1" s="15" t="s">
        <v>0</v>
      </c>
      <c r="C1" s="2"/>
      <c r="D1" s="2"/>
      <c r="E1" s="2"/>
      <c r="F1" s="2"/>
      <c r="G1" s="2"/>
      <c r="H1" s="2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28.8" x14ac:dyDescent="0.55000000000000004">
      <c r="A3" s="2"/>
      <c r="B3" s="16" t="str">
        <f>[1]List1!B3</f>
        <v xml:space="preserve">Oblastní přebor </v>
      </c>
      <c r="C3" s="2"/>
      <c r="D3" s="2"/>
      <c r="E3" s="2"/>
      <c r="F3" s="2"/>
      <c r="G3" s="2"/>
      <c r="H3" s="2"/>
    </row>
    <row r="4" spans="1:8" x14ac:dyDescent="0.3">
      <c r="A4" s="2"/>
      <c r="B4" s="3" t="str">
        <f>[1]List1!B4</f>
        <v>Tábor 27.4.2024</v>
      </c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x14ac:dyDescent="0.3">
      <c r="A6" s="2"/>
      <c r="B6" s="14" t="str">
        <f>[1]List1!B6</f>
        <v>Kategorie: Naděje nejmladší B - 2016</v>
      </c>
      <c r="C6" s="2"/>
      <c r="D6" s="2"/>
      <c r="E6" s="2"/>
      <c r="F6" s="2"/>
      <c r="G6" s="2"/>
      <c r="H6" s="2"/>
    </row>
    <row r="7" spans="1:8" ht="15" thickBot="1" x14ac:dyDescent="0.35">
      <c r="A7" s="2"/>
      <c r="B7" s="2"/>
      <c r="C7" s="2"/>
      <c r="D7" s="2"/>
      <c r="E7" s="2"/>
      <c r="F7" s="2"/>
      <c r="G7" s="2"/>
      <c r="H7" s="2"/>
    </row>
    <row r="8" spans="1:8" ht="15" thickBot="1" x14ac:dyDescent="0.35">
      <c r="A8" s="12"/>
      <c r="B8" s="25"/>
      <c r="C8" s="12"/>
      <c r="D8" s="1"/>
      <c r="E8" s="1"/>
      <c r="F8" s="1"/>
      <c r="G8" s="1"/>
      <c r="H8" s="39"/>
    </row>
    <row r="9" spans="1:8" ht="15" thickBot="1" x14ac:dyDescent="0.35">
      <c r="A9" s="27" t="s">
        <v>4</v>
      </c>
      <c r="B9" s="26" t="s">
        <v>5</v>
      </c>
      <c r="C9" s="13" t="s">
        <v>6</v>
      </c>
      <c r="D9" s="9" t="s">
        <v>7</v>
      </c>
      <c r="E9" s="28" t="s">
        <v>8</v>
      </c>
      <c r="F9" s="10" t="s">
        <v>9</v>
      </c>
      <c r="G9" s="8" t="s">
        <v>10</v>
      </c>
      <c r="H9" s="35" t="s">
        <v>11</v>
      </c>
    </row>
    <row r="10" spans="1:8" x14ac:dyDescent="0.3">
      <c r="A10" s="4">
        <v>1</v>
      </c>
      <c r="B10" s="11" t="str">
        <f>[1]List2!B11</f>
        <v>Smetková Eliška - 2016</v>
      </c>
      <c r="C10" s="40" t="str">
        <f>[1]List1!C11</f>
        <v>SK MG Máj České Budějovice</v>
      </c>
      <c r="D10" s="17">
        <f>[1]List2!E11</f>
        <v>1.7</v>
      </c>
      <c r="E10" s="29">
        <f>[1]List2!J11</f>
        <v>4.3999999999999995</v>
      </c>
      <c r="F10" s="18">
        <f>[1]List2!O11</f>
        <v>4.7500000000000009</v>
      </c>
      <c r="G10" s="19">
        <f>[1]List2!P11</f>
        <v>0</v>
      </c>
      <c r="H10" s="36">
        <f>[1]List2!Q11</f>
        <v>10.850000000000001</v>
      </c>
    </row>
    <row r="11" spans="1:8" x14ac:dyDescent="0.3">
      <c r="A11" s="4">
        <v>2</v>
      </c>
      <c r="B11" s="11" t="str">
        <f>[1]List2!B9</f>
        <v>Prokešová Sofie - 2016</v>
      </c>
      <c r="C11" s="41" t="str">
        <f>[1]List1!C9</f>
        <v>SK MG Máj České Budějovice</v>
      </c>
      <c r="D11" s="20">
        <f>[1]List2!E9</f>
        <v>1.2</v>
      </c>
      <c r="E11" s="29">
        <f>[1]List2!J9</f>
        <v>3.7</v>
      </c>
      <c r="F11" s="18">
        <f>[1]List2!O9</f>
        <v>5.8999999999999995</v>
      </c>
      <c r="G11" s="21">
        <f>[1]List2!P9</f>
        <v>0</v>
      </c>
      <c r="H11" s="37">
        <f>[1]List2!Q9</f>
        <v>10.8</v>
      </c>
    </row>
    <row r="12" spans="1:8" x14ac:dyDescent="0.3">
      <c r="A12" s="4">
        <v>3</v>
      </c>
      <c r="B12" s="11" t="str">
        <f>[1]List2!B14</f>
        <v>Humpálová Lara - 2016</v>
      </c>
      <c r="C12" s="41" t="str">
        <f>[1]List1!C14</f>
        <v>SK MG Máj České Budějovice</v>
      </c>
      <c r="D12" s="20">
        <f>[1]List2!E14</f>
        <v>0.6</v>
      </c>
      <c r="E12" s="29">
        <f>[1]List2!J14</f>
        <v>3.6500000000000004</v>
      </c>
      <c r="F12" s="18">
        <f>[1]List2!O14</f>
        <v>4.6499999999999995</v>
      </c>
      <c r="G12" s="21">
        <f>[1]List2!P14</f>
        <v>0</v>
      </c>
      <c r="H12" s="37">
        <f>[1]List2!Q14</f>
        <v>8.8999999999999986</v>
      </c>
    </row>
    <row r="13" spans="1:8" ht="15" thickBot="1" x14ac:dyDescent="0.35">
      <c r="A13" s="5">
        <v>4</v>
      </c>
      <c r="B13" s="24" t="str">
        <f>[1]List2!B12</f>
        <v>Vondráková Tereza - 2016</v>
      </c>
      <c r="C13" s="42" t="str">
        <f>[1]List1!C12</f>
        <v>Akademie moderní gymnastiky KP</v>
      </c>
      <c r="D13" s="22">
        <f>[1]List2!E12</f>
        <v>0.9</v>
      </c>
      <c r="E13" s="30">
        <f>[1]List2!J12</f>
        <v>2.8000000000000025</v>
      </c>
      <c r="F13" s="31">
        <f>[1]List2!O12</f>
        <v>4</v>
      </c>
      <c r="G13" s="23">
        <f>[1]List2!P12</f>
        <v>0</v>
      </c>
      <c r="H13" s="38">
        <f>[1]List2!Q12</f>
        <v>7.7000000000000028</v>
      </c>
    </row>
  </sheetData>
  <mergeCells count="1">
    <mergeCell ref="D8:H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G26" sqref="G26"/>
    </sheetView>
  </sheetViews>
  <sheetFormatPr defaultRowHeight="14.4" x14ac:dyDescent="0.3"/>
  <cols>
    <col min="2" max="2" width="27.6640625" customWidth="1"/>
    <col min="3" max="3" width="16.109375" bestFit="1" customWidth="1"/>
  </cols>
  <sheetData>
    <row r="1" spans="1:14" ht="21" x14ac:dyDescent="0.4">
      <c r="A1" s="2"/>
      <c r="B1" s="1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8.8" x14ac:dyDescent="0.55000000000000004">
      <c r="A3" s="2"/>
      <c r="B3" s="16" t="str">
        <f>[2]List1!B3</f>
        <v xml:space="preserve">Oblastní přebor 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/>
      <c r="B4" s="3" t="str">
        <f>[2]List1!B4</f>
        <v>Tábor 27.4.2024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2"/>
      <c r="B6" s="14" t="str">
        <f>[2]List1!B6</f>
        <v>Kategorie: Naděje nejmladší A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thickBot="1" x14ac:dyDescent="0.35">
      <c r="A8" s="43"/>
      <c r="B8" s="12"/>
      <c r="C8" s="12"/>
      <c r="D8" s="1" t="str">
        <f>[2]List1!D8</f>
        <v>BN</v>
      </c>
      <c r="E8" s="1"/>
      <c r="F8" s="1"/>
      <c r="G8" s="1"/>
      <c r="H8" s="1"/>
      <c r="I8" s="44" t="str">
        <f>[2]List1!E8</f>
        <v>Švihadlo</v>
      </c>
      <c r="J8" s="1"/>
      <c r="K8" s="1"/>
      <c r="L8" s="1"/>
      <c r="M8" s="39"/>
      <c r="N8" s="45" t="s">
        <v>40</v>
      </c>
    </row>
    <row r="9" spans="1:14" ht="15" thickBot="1" x14ac:dyDescent="0.35">
      <c r="A9" s="46" t="s">
        <v>4</v>
      </c>
      <c r="B9" s="13" t="s">
        <v>5</v>
      </c>
      <c r="C9" s="13" t="s">
        <v>6</v>
      </c>
      <c r="D9" s="47" t="s">
        <v>7</v>
      </c>
      <c r="E9" s="48" t="s">
        <v>8</v>
      </c>
      <c r="F9" s="49" t="s">
        <v>9</v>
      </c>
      <c r="G9" s="13" t="s">
        <v>10</v>
      </c>
      <c r="H9" s="50" t="s">
        <v>11</v>
      </c>
      <c r="I9" s="51" t="s">
        <v>7</v>
      </c>
      <c r="J9" s="52" t="s">
        <v>8</v>
      </c>
      <c r="K9" s="53" t="s">
        <v>9</v>
      </c>
      <c r="L9" s="53" t="s">
        <v>10</v>
      </c>
      <c r="M9" s="54" t="s">
        <v>11</v>
      </c>
      <c r="N9" s="55"/>
    </row>
    <row r="10" spans="1:14" x14ac:dyDescent="0.3">
      <c r="A10" s="56">
        <v>1</v>
      </c>
      <c r="B10" s="57" t="str">
        <f>[2]List2!B31</f>
        <v>Jakešová Rozálie - 2015</v>
      </c>
      <c r="C10" s="40" t="str">
        <f>[2]List1!C20</f>
        <v>TJ Sokol Bernartice</v>
      </c>
      <c r="D10" s="17">
        <f>[2]List2!E31</f>
        <v>3.4</v>
      </c>
      <c r="E10" s="29">
        <f>[2]List2!J31</f>
        <v>5.4500000000000011</v>
      </c>
      <c r="F10" s="18">
        <f>[2]List2!O31</f>
        <v>6.9500000000000011</v>
      </c>
      <c r="G10" s="19">
        <f>[2]List2!P31</f>
        <v>0</v>
      </c>
      <c r="H10" s="58">
        <f>[2]List2!Q31</f>
        <v>15.800000000000002</v>
      </c>
      <c r="I10" s="59">
        <f>[2]List2!E32</f>
        <v>3</v>
      </c>
      <c r="J10" s="60">
        <f>[2]List2!J30</f>
        <v>3.1000000000000014</v>
      </c>
      <c r="K10" s="17">
        <f>[2]List2!O32</f>
        <v>5.8000000000000007</v>
      </c>
      <c r="L10" s="17">
        <f>[2]List2!P32</f>
        <v>0</v>
      </c>
      <c r="M10" s="18">
        <f>[2]List2!Q32</f>
        <v>13.200000000000001</v>
      </c>
      <c r="N10" s="61">
        <f>[2]List2!R32</f>
        <v>29.000000000000004</v>
      </c>
    </row>
    <row r="11" spans="1:14" x14ac:dyDescent="0.3">
      <c r="A11" s="4">
        <v>2</v>
      </c>
      <c r="B11" s="11" t="str">
        <f>[2]List2!B9</f>
        <v>Čeřovská Ella - 2015</v>
      </c>
      <c r="C11" s="40" t="str">
        <f>[2]List1!C9</f>
        <v>RG Proactive Milevsko</v>
      </c>
      <c r="D11" s="20">
        <f>[2]List2!E9</f>
        <v>2.4</v>
      </c>
      <c r="E11" s="62">
        <f>[2]List2!J9</f>
        <v>4.6999999999999993</v>
      </c>
      <c r="F11" s="63">
        <f>[2]List2!O9</f>
        <v>6.6999999999999993</v>
      </c>
      <c r="G11" s="21">
        <f>[2]List2!P9</f>
        <v>0</v>
      </c>
      <c r="H11" s="64">
        <f>[2]List2!Q9</f>
        <v>13.799999999999999</v>
      </c>
      <c r="I11" s="65">
        <f>[2]List2!E10</f>
        <v>3.1</v>
      </c>
      <c r="J11" s="66">
        <f>[2]List2!J10</f>
        <v>3.9999999999999991</v>
      </c>
      <c r="K11" s="20">
        <f>[2]List2!O10</f>
        <v>5.5</v>
      </c>
      <c r="L11" s="20">
        <f>[2]List2!P10</f>
        <v>0</v>
      </c>
      <c r="M11" s="63">
        <f>[2]List2!Q10</f>
        <v>12.6</v>
      </c>
      <c r="N11" s="67">
        <f>[2]List2!R10</f>
        <v>26.4</v>
      </c>
    </row>
    <row r="12" spans="1:14" x14ac:dyDescent="0.3">
      <c r="A12" s="4">
        <v>3</v>
      </c>
      <c r="B12" s="11" t="str">
        <f>[2]List2!B19</f>
        <v>Ivanovska Milana - 2015</v>
      </c>
      <c r="C12" s="40" t="str">
        <f>[2]List1!C14</f>
        <v>SK MG Máj České Budějovice</v>
      </c>
      <c r="D12" s="20">
        <f>[2]List2!E19</f>
        <v>2.8</v>
      </c>
      <c r="E12" s="62">
        <f>[2]List2!J19</f>
        <v>4.4499999999999993</v>
      </c>
      <c r="F12" s="63">
        <f>[2]List2!O19</f>
        <v>6.9</v>
      </c>
      <c r="G12" s="21">
        <f>[2]List2!P19</f>
        <v>0</v>
      </c>
      <c r="H12" s="64">
        <f>[2]List2!Q19</f>
        <v>14.149999999999999</v>
      </c>
      <c r="I12" s="65">
        <f>[2]List2!E20</f>
        <v>3.6</v>
      </c>
      <c r="J12" s="66">
        <f>[2]List2!J20</f>
        <v>3.4499999999999993</v>
      </c>
      <c r="K12" s="20">
        <f>[2]List2!O20</f>
        <v>4.5500000000000025</v>
      </c>
      <c r="L12" s="20">
        <f>[2]List2!P20</f>
        <v>0</v>
      </c>
      <c r="M12" s="63">
        <f>[2]List2!Q20</f>
        <v>11.600000000000001</v>
      </c>
      <c r="N12" s="67">
        <f>[2]List2!R20</f>
        <v>25.75</v>
      </c>
    </row>
    <row r="13" spans="1:14" x14ac:dyDescent="0.3">
      <c r="A13" s="4">
        <v>4</v>
      </c>
      <c r="B13" s="11" t="str">
        <f>[2]List2!B13</f>
        <v>Kukrálová Marie - 2015</v>
      </c>
      <c r="C13" s="40" t="str">
        <f>[2]List1!C11</f>
        <v>TJ Sokol Bernartice</v>
      </c>
      <c r="D13" s="20">
        <f>[2]List2!E13</f>
        <v>2.2999999999999998</v>
      </c>
      <c r="E13" s="62">
        <f>[2]List2!J13</f>
        <v>4.7000000000000011</v>
      </c>
      <c r="F13" s="63">
        <f>[2]List2!O13</f>
        <v>7</v>
      </c>
      <c r="G13" s="21">
        <f>[2]List2!P13</f>
        <v>0</v>
      </c>
      <c r="H13" s="64">
        <f>[2]List2!Q13</f>
        <v>14</v>
      </c>
      <c r="I13" s="65">
        <f>[2]List2!E14</f>
        <v>2.7</v>
      </c>
      <c r="J13" s="66">
        <f>[2]List2!J14</f>
        <v>3.7999999999999989</v>
      </c>
      <c r="K13" s="20">
        <f>[2]List2!O14</f>
        <v>4.6999999999999984</v>
      </c>
      <c r="L13" s="20">
        <f>[2]List2!P14</f>
        <v>0</v>
      </c>
      <c r="M13" s="63">
        <f>[2]List2!Q14</f>
        <v>11.199999999999998</v>
      </c>
      <c r="N13" s="67">
        <f>[2]List2!R14</f>
        <v>25.199999999999996</v>
      </c>
    </row>
    <row r="14" spans="1:14" x14ac:dyDescent="0.3">
      <c r="A14" s="4">
        <v>5</v>
      </c>
      <c r="B14" s="11" t="str">
        <f>[2]List2!B15</f>
        <v>Čunátová Viktorie - 2015</v>
      </c>
      <c r="C14" s="40" t="str">
        <f>[2]List1!C12</f>
        <v>RG Proactive Milevsko</v>
      </c>
      <c r="D14" s="20">
        <f>[2]List2!E15</f>
        <v>2.2000000000000002</v>
      </c>
      <c r="E14" s="62">
        <f>[2]List2!J15</f>
        <v>4.9000000000000004</v>
      </c>
      <c r="F14" s="63">
        <f>[2]List2!O15</f>
        <v>6.85</v>
      </c>
      <c r="G14" s="21">
        <f>[2]List2!P15</f>
        <v>0</v>
      </c>
      <c r="H14" s="64">
        <f>[2]List2!Q15</f>
        <v>13.95</v>
      </c>
      <c r="I14" s="65">
        <f>[2]List2!E16</f>
        <v>2</v>
      </c>
      <c r="J14" s="66">
        <f>[2]List2!J16</f>
        <v>3.8500000000000005</v>
      </c>
      <c r="K14" s="20">
        <f>[2]List2!O16</f>
        <v>4.6500000000000004</v>
      </c>
      <c r="L14" s="20">
        <f>[2]List2!P16</f>
        <v>0</v>
      </c>
      <c r="M14" s="63">
        <f>[2]List2!Q16</f>
        <v>10.5</v>
      </c>
      <c r="N14" s="67">
        <f>[2]List2!R16</f>
        <v>24.45</v>
      </c>
    </row>
    <row r="15" spans="1:14" x14ac:dyDescent="0.3">
      <c r="A15" s="4">
        <v>6</v>
      </c>
      <c r="B15" s="11" t="str">
        <f>[2]List2!B11</f>
        <v>Dvořáková Kristýna - 2015</v>
      </c>
      <c r="C15" s="40" t="str">
        <f>[2]List1!C10</f>
        <v>SK MG Máj České Budějovice</v>
      </c>
      <c r="D15" s="20">
        <f>[2]List2!E11</f>
        <v>2</v>
      </c>
      <c r="E15" s="62">
        <f>[2]List2!J11</f>
        <v>4.5500000000000016</v>
      </c>
      <c r="F15" s="63">
        <f>[2]List2!O11</f>
        <v>6.6</v>
      </c>
      <c r="G15" s="21">
        <f>[2]List2!P11</f>
        <v>0</v>
      </c>
      <c r="H15" s="64">
        <f>[2]List2!Q11</f>
        <v>13.150000000000002</v>
      </c>
      <c r="I15" s="65">
        <f>[2]List2!E12</f>
        <v>2.4</v>
      </c>
      <c r="J15" s="66">
        <f>[2]List2!J12</f>
        <v>3.1999999999999984</v>
      </c>
      <c r="K15" s="20">
        <f>[2]List2!O12</f>
        <v>4.3500000000000005</v>
      </c>
      <c r="L15" s="20">
        <f>[2]List2!P12</f>
        <v>0</v>
      </c>
      <c r="M15" s="63">
        <f>[2]List2!Q12</f>
        <v>9.9499999999999993</v>
      </c>
      <c r="N15" s="67">
        <f>[2]List2!R12</f>
        <v>23.1</v>
      </c>
    </row>
    <row r="16" spans="1:14" x14ac:dyDescent="0.3">
      <c r="A16" s="4">
        <v>7</v>
      </c>
      <c r="B16" s="11" t="str">
        <f>[2]List2!B27</f>
        <v>Michalíčková Magdalena - 2015</v>
      </c>
      <c r="C16" s="40" t="str">
        <f>[2]List1!C18</f>
        <v>TJ Jiskra Humpolec</v>
      </c>
      <c r="D16" s="20">
        <f>[2]List2!E27</f>
        <v>2.1</v>
      </c>
      <c r="E16" s="62">
        <f>[2]List2!J27</f>
        <v>4</v>
      </c>
      <c r="F16" s="63">
        <f>[2]List2!O27</f>
        <v>5.2500000000000009</v>
      </c>
      <c r="G16" s="21">
        <f>[2]List2!P27</f>
        <v>0</v>
      </c>
      <c r="H16" s="64">
        <f>[2]List2!Q27</f>
        <v>11.350000000000001</v>
      </c>
      <c r="I16" s="65">
        <f>[2]List2!E28</f>
        <v>2</v>
      </c>
      <c r="J16" s="66">
        <f>[2]List2!J28</f>
        <v>3.8500000000000005</v>
      </c>
      <c r="K16" s="20">
        <f>[2]List2!O28</f>
        <v>4.9000000000000004</v>
      </c>
      <c r="L16" s="20">
        <f>[2]List2!P28</f>
        <v>0</v>
      </c>
      <c r="M16" s="63">
        <f>[2]List2!Q28</f>
        <v>10.75</v>
      </c>
      <c r="N16" s="67">
        <f>[2]List2!R28</f>
        <v>22.1</v>
      </c>
    </row>
    <row r="17" spans="1:14" x14ac:dyDescent="0.3">
      <c r="A17" s="4">
        <v>8</v>
      </c>
      <c r="B17" s="11" t="str">
        <f>[2]List2!B29</f>
        <v>Petrová Isabella - 2015</v>
      </c>
      <c r="C17" s="40" t="str">
        <f>[2]List1!C19</f>
        <v>SK MG Máj České Budějovice</v>
      </c>
      <c r="D17" s="20">
        <f>[2]List2!E29</f>
        <v>2.1</v>
      </c>
      <c r="E17" s="62">
        <f>[2]List2!J29</f>
        <v>4.3500000000000005</v>
      </c>
      <c r="F17" s="63">
        <f>[2]List2!O29</f>
        <v>5.6499999999999995</v>
      </c>
      <c r="G17" s="21">
        <f>[2]List2!P29</f>
        <v>0</v>
      </c>
      <c r="H17" s="64">
        <f>[2]List2!Q29</f>
        <v>12.100000000000001</v>
      </c>
      <c r="I17" s="65">
        <f>[2]List2!E30</f>
        <v>1.8</v>
      </c>
      <c r="J17" s="66">
        <f>[2]List2!J30</f>
        <v>3.1000000000000014</v>
      </c>
      <c r="K17" s="20">
        <f>[2]List2!O30</f>
        <v>4.75</v>
      </c>
      <c r="L17" s="20">
        <f>[2]List2!P30</f>
        <v>0</v>
      </c>
      <c r="M17" s="63">
        <f>[2]List2!Q30</f>
        <v>9.6500000000000021</v>
      </c>
      <c r="N17" s="67">
        <f>[2]List2!R30</f>
        <v>21.750000000000004</v>
      </c>
    </row>
    <row r="18" spans="1:14" x14ac:dyDescent="0.3">
      <c r="A18" s="4">
        <v>9</v>
      </c>
      <c r="B18" s="11" t="str">
        <f>[2]List2!B17</f>
        <v>Nováková Nela - 2015</v>
      </c>
      <c r="C18" s="40" t="str">
        <f>[2]List1!C13</f>
        <v>Akademie moderní gymnastiky KP</v>
      </c>
      <c r="D18" s="20">
        <f>[2]List2!E17</f>
        <v>2.2000000000000002</v>
      </c>
      <c r="E18" s="62">
        <f>[2]List2!J17</f>
        <v>4.4499999999999993</v>
      </c>
      <c r="F18" s="63">
        <f>[2]List2!O17</f>
        <v>6.3999999999999995</v>
      </c>
      <c r="G18" s="21">
        <f>[2]List2!P17</f>
        <v>0</v>
      </c>
      <c r="H18" s="64">
        <f>[2]List2!Q17</f>
        <v>13.049999999999999</v>
      </c>
      <c r="I18" s="65">
        <f>[2]List2!E18</f>
        <v>1.6</v>
      </c>
      <c r="J18" s="66">
        <f>[2]List2!J18</f>
        <v>2.7999999999999989</v>
      </c>
      <c r="K18" s="20">
        <f>[2]List2!O18</f>
        <v>3.9000000000000004</v>
      </c>
      <c r="L18" s="20">
        <f>[2]List2!P18</f>
        <v>0</v>
      </c>
      <c r="M18" s="63">
        <f>[2]List2!Q18</f>
        <v>8.2999999999999989</v>
      </c>
      <c r="N18" s="67">
        <f>[2]List2!R18</f>
        <v>21.349999999999998</v>
      </c>
    </row>
    <row r="19" spans="1:14" x14ac:dyDescent="0.3">
      <c r="A19" s="4">
        <v>10</v>
      </c>
      <c r="B19" s="11" t="str">
        <f>[2]List2!B33</f>
        <v>Pechánková Viktorie - 2015</v>
      </c>
      <c r="C19" s="40" t="str">
        <f>[2]List1!C21</f>
        <v>SK MG Máj České Budějovice</v>
      </c>
      <c r="D19" s="20">
        <f>[2]List2!E33</f>
        <v>1.4</v>
      </c>
      <c r="E19" s="62">
        <f>[2]List2!J33</f>
        <v>4.0999999999999996</v>
      </c>
      <c r="F19" s="63">
        <f>[2]List2!O33</f>
        <v>5.8000000000000007</v>
      </c>
      <c r="G19" s="21">
        <f>[2]List2!P33</f>
        <v>0</v>
      </c>
      <c r="H19" s="64">
        <f>[2]List2!Q33</f>
        <v>11.3</v>
      </c>
      <c r="I19" s="65">
        <f>[2]List2!E34</f>
        <v>2.7</v>
      </c>
      <c r="J19" s="66">
        <f>[2]List2!J34</f>
        <v>3.3500000000000005</v>
      </c>
      <c r="K19" s="20">
        <f>[2]List2!O34</f>
        <v>3.3499999999999988</v>
      </c>
      <c r="L19" s="20">
        <f>[2]List2!P34</f>
        <v>0</v>
      </c>
      <c r="M19" s="63">
        <f>[2]List2!Q34</f>
        <v>9.3999999999999986</v>
      </c>
      <c r="N19" s="67">
        <f>[2]List2!R34</f>
        <v>20.7</v>
      </c>
    </row>
    <row r="20" spans="1:14" x14ac:dyDescent="0.3">
      <c r="A20" s="4">
        <v>11</v>
      </c>
      <c r="B20" s="11" t="str">
        <f>[2]List2!B37</f>
        <v>Toulová Justýna - 2015</v>
      </c>
      <c r="C20" s="40" t="str">
        <f>[2]List1!C23</f>
        <v>SK MG Máj České Budějovice</v>
      </c>
      <c r="D20" s="20">
        <f>[2]List2!E37</f>
        <v>1.9</v>
      </c>
      <c r="E20" s="62">
        <f>[2]List2!J37</f>
        <v>4.3999999999999986</v>
      </c>
      <c r="F20" s="63">
        <f>[2]List2!O37</f>
        <v>5.65</v>
      </c>
      <c r="G20" s="21">
        <f>[2]List2!P37</f>
        <v>0</v>
      </c>
      <c r="H20" s="64">
        <f>[2]List2!Q37</f>
        <v>11.95</v>
      </c>
      <c r="I20" s="65">
        <f>[2]List2!E38</f>
        <v>1.9</v>
      </c>
      <c r="J20" s="66">
        <f>[2]List2!J38</f>
        <v>2.5499999999999989</v>
      </c>
      <c r="K20" s="20">
        <f>[2]List2!O38</f>
        <v>4.0499999999999989</v>
      </c>
      <c r="L20" s="20">
        <f>[2]List2!P38</f>
        <v>0</v>
      </c>
      <c r="M20" s="63">
        <f>[2]List2!Q38</f>
        <v>8.4999999999999982</v>
      </c>
      <c r="N20" s="67">
        <f>[2]List2!R38</f>
        <v>20.449999999999996</v>
      </c>
    </row>
    <row r="21" spans="1:14" x14ac:dyDescent="0.3">
      <c r="A21" s="4">
        <v>12</v>
      </c>
      <c r="B21" s="11" t="str">
        <f>[2]List2!B21</f>
        <v>Vojčová Šárka - 2015</v>
      </c>
      <c r="C21" s="40" t="str">
        <f>[2]List1!C15</f>
        <v>SK MG Máj České Budějovice</v>
      </c>
      <c r="D21" s="20">
        <f>[2]List2!E21</f>
        <v>1.6</v>
      </c>
      <c r="E21" s="62">
        <f>[2]List2!J21</f>
        <v>3.3500000000000005</v>
      </c>
      <c r="F21" s="63">
        <f>[2]List2!O21</f>
        <v>5.2499999999999991</v>
      </c>
      <c r="G21" s="21">
        <f>[2]List2!P21</f>
        <v>0</v>
      </c>
      <c r="H21" s="64">
        <f>[2]List2!Q21</f>
        <v>10.199999999999999</v>
      </c>
      <c r="I21" s="65">
        <f>[2]List2!E22</f>
        <v>2.5</v>
      </c>
      <c r="J21" s="66">
        <f>[2]List2!J22</f>
        <v>3.0500000000000007</v>
      </c>
      <c r="K21" s="20">
        <f>[2]List2!O22</f>
        <v>4.5</v>
      </c>
      <c r="L21" s="20">
        <f>[2]List2!P22</f>
        <v>0</v>
      </c>
      <c r="M21" s="63">
        <f>[2]List2!Q22</f>
        <v>10.050000000000001</v>
      </c>
      <c r="N21" s="67">
        <f>[2]List2!R22</f>
        <v>20.25</v>
      </c>
    </row>
    <row r="22" spans="1:14" x14ac:dyDescent="0.3">
      <c r="A22" s="4">
        <v>13</v>
      </c>
      <c r="B22" s="11" t="str">
        <f>[2]List2!B39</f>
        <v>Bártová Nikol - 2015</v>
      </c>
      <c r="C22" s="40" t="str">
        <f>[2]List1!C24</f>
        <v>GSK Tábor</v>
      </c>
      <c r="D22" s="20">
        <f>[2]List2!E39</f>
        <v>1.5</v>
      </c>
      <c r="E22" s="62">
        <f>[2]List2!J39</f>
        <v>3.5</v>
      </c>
      <c r="F22" s="63">
        <f>[2]List2!O39</f>
        <v>5.55</v>
      </c>
      <c r="G22" s="21">
        <f>[2]List2!P39</f>
        <v>0</v>
      </c>
      <c r="H22" s="64">
        <f>[2]List2!Q39</f>
        <v>10.55</v>
      </c>
      <c r="I22" s="65">
        <f>[2]List2!E40</f>
        <v>0.8</v>
      </c>
      <c r="J22" s="66">
        <f>[2]List2!J40</f>
        <v>2.3999999999999995</v>
      </c>
      <c r="K22" s="20">
        <f>[2]List2!O40</f>
        <v>2.7499999999999991</v>
      </c>
      <c r="L22" s="20">
        <f>[2]List2!P40</f>
        <v>0</v>
      </c>
      <c r="M22" s="63">
        <f>[2]List2!Q40</f>
        <v>5.9499999999999984</v>
      </c>
      <c r="N22" s="67">
        <f>[2]List2!R40</f>
        <v>16.5</v>
      </c>
    </row>
    <row r="23" spans="1:14" ht="15" thickBot="1" x14ac:dyDescent="0.35">
      <c r="A23" s="5">
        <v>14</v>
      </c>
      <c r="B23" s="24" t="str">
        <f>[2]List2!B23</f>
        <v>Čichovská Lucie - 2015</v>
      </c>
      <c r="C23" s="68" t="str">
        <f>[2]List1!C16</f>
        <v>Akademie moderní gymnastiky KP</v>
      </c>
      <c r="D23" s="22">
        <f>[2]List2!E23</f>
        <v>1.9</v>
      </c>
      <c r="E23" s="69">
        <f>[2]List2!J23</f>
        <v>3.8999999999999986</v>
      </c>
      <c r="F23" s="70">
        <f>[2]List2!O23</f>
        <v>4.2</v>
      </c>
      <c r="G23" s="23">
        <f>[2]List2!P23</f>
        <v>0</v>
      </c>
      <c r="H23" s="71">
        <f>[2]List2!Q23</f>
        <v>10</v>
      </c>
      <c r="I23" s="72">
        <f>[2]List2!E24</f>
        <v>0.2</v>
      </c>
      <c r="J23" s="73">
        <f>[2]List2!J24</f>
        <v>2.5499999999999989</v>
      </c>
      <c r="K23" s="22">
        <f>[2]List2!O24</f>
        <v>3.2499999999999991</v>
      </c>
      <c r="L23" s="22">
        <f>[2]List2!P24</f>
        <v>0</v>
      </c>
      <c r="M23" s="70">
        <f>[2]List2!Q24</f>
        <v>5.9999999999999982</v>
      </c>
      <c r="N23" s="74">
        <f>[2]List2!R24</f>
        <v>15.999999999999998</v>
      </c>
    </row>
    <row r="24" spans="1:14" ht="15" thickBot="1" x14ac:dyDescent="0.35">
      <c r="A24" s="75"/>
      <c r="B24" s="76"/>
      <c r="C24" s="76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1:14" x14ac:dyDescent="0.3">
      <c r="A25" s="43"/>
      <c r="B25" s="12"/>
      <c r="C25" s="43"/>
      <c r="D25" s="78" t="str">
        <f>D8</f>
        <v>BN</v>
      </c>
      <c r="E25" s="79"/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15" thickBot="1" x14ac:dyDescent="0.35">
      <c r="A26" s="46" t="s">
        <v>4</v>
      </c>
      <c r="B26" s="80" t="s">
        <v>5</v>
      </c>
      <c r="C26" s="81" t="s">
        <v>6</v>
      </c>
      <c r="D26" s="82" t="s">
        <v>11</v>
      </c>
      <c r="E26" s="83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">
      <c r="A27" s="84">
        <v>1</v>
      </c>
      <c r="B27" s="85" t="str">
        <f>[2]List2!B31</f>
        <v>Jakešová Rozálie - 2015</v>
      </c>
      <c r="C27" s="86" t="str">
        <f>[2]List1!C20</f>
        <v>TJ Sokol Bernartice</v>
      </c>
      <c r="D27" s="87">
        <f>[2]List2!Q31</f>
        <v>15.800000000000002</v>
      </c>
      <c r="E27" s="88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">
      <c r="A28" s="89">
        <v>2</v>
      </c>
      <c r="B28" s="6" t="str">
        <f>[2]List2!B19</f>
        <v>Ivanovska Milana - 2015</v>
      </c>
      <c r="C28" s="90" t="str">
        <f>[2]List1!C14</f>
        <v>SK MG Máj České Budějovice</v>
      </c>
      <c r="D28" s="91">
        <f>[2]List2!Q19</f>
        <v>14.149999999999999</v>
      </c>
      <c r="E28" s="9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">
      <c r="A29" s="89">
        <v>3</v>
      </c>
      <c r="B29" s="6" t="str">
        <f>[2]List2!B13</f>
        <v>Kukrálová Marie - 2015</v>
      </c>
      <c r="C29" s="90" t="str">
        <f>[2]List1!C11</f>
        <v>TJ Sokol Bernartice</v>
      </c>
      <c r="D29" s="91">
        <f>[2]List2!Q13</f>
        <v>14</v>
      </c>
      <c r="E29" s="9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">
      <c r="A30" s="89">
        <v>4</v>
      </c>
      <c r="B30" s="6" t="str">
        <f>[2]List2!B15</f>
        <v>Čunátová Viktorie - 2015</v>
      </c>
      <c r="C30" s="90" t="str">
        <f>[2]List1!C12</f>
        <v>RG Proactive Milevsko</v>
      </c>
      <c r="D30" s="91">
        <f>[2]List2!Q15</f>
        <v>13.95</v>
      </c>
      <c r="E30" s="9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3">
      <c r="A31" s="89">
        <v>5</v>
      </c>
      <c r="B31" s="6" t="str">
        <f>[2]List2!B9</f>
        <v>Čeřovská Ella - 2015</v>
      </c>
      <c r="C31" s="90" t="str">
        <f>[2]List1!C9</f>
        <v>RG Proactive Milevsko</v>
      </c>
      <c r="D31" s="91">
        <f>[2]List2!Q9</f>
        <v>13.799999999999999</v>
      </c>
      <c r="E31" s="9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3">
      <c r="A32" s="89">
        <v>6</v>
      </c>
      <c r="B32" s="6" t="str">
        <f>[2]List2!B11</f>
        <v>Dvořáková Kristýna - 2015</v>
      </c>
      <c r="C32" s="90" t="str">
        <f>[2]List1!C10</f>
        <v>SK MG Máj České Budějovice</v>
      </c>
      <c r="D32" s="91">
        <f>[2]List2!Q11</f>
        <v>13.150000000000002</v>
      </c>
      <c r="E32" s="9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">
      <c r="A33" s="89">
        <v>7</v>
      </c>
      <c r="B33" s="6" t="str">
        <f>[2]List2!B17</f>
        <v>Nováková Nela - 2015</v>
      </c>
      <c r="C33" s="90" t="str">
        <f>[2]List1!C13</f>
        <v>Akademie moderní gymnastiky KP</v>
      </c>
      <c r="D33" s="91">
        <f>[2]List2!Q17</f>
        <v>13.049999999999999</v>
      </c>
      <c r="E33" s="9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">
      <c r="A34" s="89">
        <v>8</v>
      </c>
      <c r="B34" s="6" t="str">
        <f>[2]List2!B29</f>
        <v>Petrová Isabella - 2015</v>
      </c>
      <c r="C34" s="90" t="str">
        <f>[2]List1!C19</f>
        <v>SK MG Máj České Budějovice</v>
      </c>
      <c r="D34" s="91">
        <f>[2]List2!Q29</f>
        <v>12.100000000000001</v>
      </c>
      <c r="E34" s="9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">
      <c r="A35" s="89">
        <v>9</v>
      </c>
      <c r="B35" s="6" t="str">
        <f>[2]List2!B37</f>
        <v>Toulová Justýna - 2015</v>
      </c>
      <c r="C35" s="90" t="str">
        <f>[2]List1!C23</f>
        <v>SK MG Máj České Budějovice</v>
      </c>
      <c r="D35" s="91">
        <f>[2]List2!Q37</f>
        <v>11.95</v>
      </c>
      <c r="E35" s="9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">
      <c r="A36" s="89">
        <v>10</v>
      </c>
      <c r="B36" s="6" t="str">
        <f>[2]List2!B27</f>
        <v>Michalíčková Magdalena - 2015</v>
      </c>
      <c r="C36" s="90" t="str">
        <f>[2]List1!C18</f>
        <v>TJ Jiskra Humpolec</v>
      </c>
      <c r="D36" s="91">
        <f>[2]List2!Q27</f>
        <v>11.350000000000001</v>
      </c>
      <c r="E36" s="9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">
      <c r="A37" s="89">
        <v>11</v>
      </c>
      <c r="B37" s="6" t="str">
        <f>[2]List2!B33</f>
        <v>Pechánková Viktorie - 2015</v>
      </c>
      <c r="C37" s="90" t="str">
        <f>[2]List1!C21</f>
        <v>SK MG Máj České Budějovice</v>
      </c>
      <c r="D37" s="91">
        <f>[2]List2!Q33</f>
        <v>11.3</v>
      </c>
      <c r="E37" s="9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">
      <c r="A38" s="89">
        <v>12</v>
      </c>
      <c r="B38" s="6" t="str">
        <f>[2]List2!B39</f>
        <v>Bártová Nikol - 2015</v>
      </c>
      <c r="C38" s="90" t="str">
        <f>[2]List1!C24</f>
        <v>GSK Tábor</v>
      </c>
      <c r="D38" s="91">
        <f>[2]List2!Q39</f>
        <v>10.55</v>
      </c>
      <c r="E38" s="9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">
      <c r="A39" s="89">
        <v>13</v>
      </c>
      <c r="B39" s="6" t="str">
        <f>[2]List2!B21</f>
        <v>Vojčová Šárka - 2015</v>
      </c>
      <c r="C39" s="90" t="str">
        <f>[2]List1!C15</f>
        <v>SK MG Máj České Budějovice</v>
      </c>
      <c r="D39" s="91">
        <f>[2]List2!Q21</f>
        <v>10.199999999999999</v>
      </c>
      <c r="E39" s="92"/>
      <c r="F39" s="2"/>
      <c r="G39" s="2"/>
      <c r="H39" s="2"/>
      <c r="I39" s="2"/>
      <c r="J39" s="2"/>
      <c r="K39" s="2"/>
      <c r="L39" s="2"/>
      <c r="M39" s="2"/>
      <c r="N39" s="2"/>
    </row>
    <row r="40" spans="1:14" ht="15" thickBot="1" x14ac:dyDescent="0.35">
      <c r="A40" s="93">
        <v>14</v>
      </c>
      <c r="B40" s="7" t="str">
        <f>[2]List2!B23</f>
        <v>Čichovská Lucie - 2015</v>
      </c>
      <c r="C40" s="94" t="str">
        <f>[2]List1!C16</f>
        <v>Akademie moderní gymnastiky KP</v>
      </c>
      <c r="D40" s="95">
        <f>[2]List2!Q23</f>
        <v>10</v>
      </c>
      <c r="E40" s="96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thickBo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">
      <c r="A44" s="43"/>
      <c r="B44" s="12"/>
      <c r="C44" s="43"/>
      <c r="D44" s="78" t="str">
        <f>[2]List1!E8</f>
        <v>Švihadlo</v>
      </c>
      <c r="E44" s="79"/>
      <c r="F44" s="2"/>
      <c r="G44" s="2"/>
      <c r="H44" s="2"/>
      <c r="I44" s="2"/>
      <c r="J44" s="2"/>
      <c r="K44" s="2"/>
      <c r="L44" s="2"/>
      <c r="M44" s="2"/>
      <c r="N44" s="2"/>
    </row>
    <row r="45" spans="1:14" ht="15" thickBot="1" x14ac:dyDescent="0.35">
      <c r="A45" s="46" t="s">
        <v>4</v>
      </c>
      <c r="B45" s="80" t="s">
        <v>5</v>
      </c>
      <c r="C45" s="81" t="s">
        <v>6</v>
      </c>
      <c r="D45" s="82" t="s">
        <v>11</v>
      </c>
      <c r="E45" s="83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">
      <c r="A46" s="84">
        <v>1</v>
      </c>
      <c r="B46" s="85" t="str">
        <f>[2]List2!B31</f>
        <v>Jakešová Rozálie - 2015</v>
      </c>
      <c r="C46" s="86" t="str">
        <f>[2]List1!C20</f>
        <v>TJ Sokol Bernartice</v>
      </c>
      <c r="D46" s="87">
        <f>[2]List2!Q32</f>
        <v>13.200000000000001</v>
      </c>
      <c r="E46" s="88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">
      <c r="A47" s="89">
        <v>2</v>
      </c>
      <c r="B47" s="6" t="str">
        <f>[2]List2!B9</f>
        <v>Čeřovská Ella - 2015</v>
      </c>
      <c r="C47" s="90" t="str">
        <f>[2]List1!C9</f>
        <v>RG Proactive Milevsko</v>
      </c>
      <c r="D47" s="91">
        <f>[2]List2!Q10</f>
        <v>12.6</v>
      </c>
      <c r="E47" s="9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">
      <c r="A48" s="89">
        <v>3</v>
      </c>
      <c r="B48" s="6" t="str">
        <f>[2]List2!B19</f>
        <v>Ivanovska Milana - 2015</v>
      </c>
      <c r="C48" s="90" t="str">
        <f>[2]List1!C14</f>
        <v>SK MG Máj České Budějovice</v>
      </c>
      <c r="D48" s="91">
        <f>[2]List2!Q20</f>
        <v>11.600000000000001</v>
      </c>
      <c r="E48" s="9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">
      <c r="A49" s="89">
        <v>4</v>
      </c>
      <c r="B49" s="6" t="str">
        <f>[2]List2!B13</f>
        <v>Kukrálová Marie - 2015</v>
      </c>
      <c r="C49" s="90" t="str">
        <f>[2]List1!C11</f>
        <v>TJ Sokol Bernartice</v>
      </c>
      <c r="D49" s="91">
        <f>[2]List2!Q14</f>
        <v>11.199999999999998</v>
      </c>
      <c r="E49" s="9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3">
      <c r="A50" s="89">
        <v>5</v>
      </c>
      <c r="B50" s="6" t="str">
        <f>[2]List2!B27</f>
        <v>Michalíčková Magdalena - 2015</v>
      </c>
      <c r="C50" s="90" t="str">
        <f>[2]List1!C18</f>
        <v>TJ Jiskra Humpolec</v>
      </c>
      <c r="D50" s="91">
        <f>[2]List2!Q28</f>
        <v>10.75</v>
      </c>
      <c r="E50" s="9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3">
      <c r="A51" s="89">
        <v>6</v>
      </c>
      <c r="B51" s="6" t="str">
        <f>[2]List2!B15</f>
        <v>Čunátová Viktorie - 2015</v>
      </c>
      <c r="C51" s="90" t="str">
        <f>[2]List1!C12</f>
        <v>RG Proactive Milevsko</v>
      </c>
      <c r="D51" s="91">
        <f>[2]List2!Q16</f>
        <v>10.5</v>
      </c>
      <c r="E51" s="9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">
      <c r="A52" s="89">
        <v>7</v>
      </c>
      <c r="B52" s="6" t="str">
        <f>[2]List2!B21</f>
        <v>Vojčová Šárka - 2015</v>
      </c>
      <c r="C52" s="90" t="str">
        <f>[2]List1!C15</f>
        <v>SK MG Máj České Budějovice</v>
      </c>
      <c r="D52" s="91">
        <f>[2]List2!Q22</f>
        <v>10.050000000000001</v>
      </c>
      <c r="E52" s="9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3">
      <c r="A53" s="89">
        <v>8</v>
      </c>
      <c r="B53" s="6" t="str">
        <f>[2]List2!B11</f>
        <v>Dvořáková Kristýna - 2015</v>
      </c>
      <c r="C53" s="90" t="str">
        <f>[2]List1!C10</f>
        <v>SK MG Máj České Budějovice</v>
      </c>
      <c r="D53" s="91">
        <f>[2]List2!Q12</f>
        <v>9.9499999999999993</v>
      </c>
      <c r="E53" s="9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3">
      <c r="A54" s="89">
        <v>9</v>
      </c>
      <c r="B54" s="6" t="str">
        <f>[2]List2!B29</f>
        <v>Petrová Isabella - 2015</v>
      </c>
      <c r="C54" s="90" t="str">
        <f>[2]List1!C19</f>
        <v>SK MG Máj České Budějovice</v>
      </c>
      <c r="D54" s="91">
        <f>[2]List2!Q30</f>
        <v>9.6500000000000021</v>
      </c>
      <c r="E54" s="9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3">
      <c r="A55" s="89">
        <v>10</v>
      </c>
      <c r="B55" s="6" t="str">
        <f>[2]List2!B33</f>
        <v>Pechánková Viktorie - 2015</v>
      </c>
      <c r="C55" s="90" t="str">
        <f>[2]List1!C21</f>
        <v>SK MG Máj České Budějovice</v>
      </c>
      <c r="D55" s="91">
        <f>[2]List2!Q34</f>
        <v>9.3999999999999986</v>
      </c>
      <c r="E55" s="9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3">
      <c r="A56" s="89">
        <v>11</v>
      </c>
      <c r="B56" s="6" t="str">
        <f>[2]List2!B37</f>
        <v>Toulová Justýna - 2015</v>
      </c>
      <c r="C56" s="90" t="str">
        <f>[2]List1!C23</f>
        <v>SK MG Máj České Budějovice</v>
      </c>
      <c r="D56" s="91">
        <f>[2]List2!Q38</f>
        <v>8.4999999999999982</v>
      </c>
      <c r="E56" s="9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3">
      <c r="A57" s="89">
        <v>12</v>
      </c>
      <c r="B57" s="6" t="str">
        <f>[2]List2!B17</f>
        <v>Nováková Nela - 2015</v>
      </c>
      <c r="C57" s="90" t="str">
        <f>[2]List1!C13</f>
        <v>Akademie moderní gymnastiky KP</v>
      </c>
      <c r="D57" s="91">
        <f>[2]List2!Q18</f>
        <v>8.2999999999999989</v>
      </c>
      <c r="E57" s="9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3">
      <c r="A58" s="89">
        <v>13</v>
      </c>
      <c r="B58" s="6" t="str">
        <f>[2]List2!B23</f>
        <v>Čichovská Lucie - 2015</v>
      </c>
      <c r="C58" s="90" t="str">
        <f>[2]List1!C16</f>
        <v>Akademie moderní gymnastiky KP</v>
      </c>
      <c r="D58" s="91">
        <f>[2]List2!Q24</f>
        <v>5.9999999999999982</v>
      </c>
      <c r="E58" s="92"/>
      <c r="F58" s="2"/>
      <c r="G58" s="2"/>
      <c r="H58" s="2"/>
      <c r="I58" s="2"/>
      <c r="J58" s="2"/>
      <c r="K58" s="2"/>
      <c r="L58" s="2"/>
      <c r="M58" s="2"/>
      <c r="N58" s="2"/>
    </row>
    <row r="59" spans="1:14" ht="15" thickBot="1" x14ac:dyDescent="0.35">
      <c r="A59" s="93">
        <v>14</v>
      </c>
      <c r="B59" s="7" t="str">
        <f>[2]List2!B39</f>
        <v>Bártová Nikol - 2015</v>
      </c>
      <c r="C59" s="94" t="str">
        <f>[2]List1!C24</f>
        <v>GSK Tábor</v>
      </c>
      <c r="D59" s="95">
        <f>[2]List2!Q40</f>
        <v>5.9499999999999984</v>
      </c>
      <c r="E59" s="96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</sheetData>
  <mergeCells count="6">
    <mergeCell ref="D8:H8"/>
    <mergeCell ref="I8:M8"/>
    <mergeCell ref="D25:E25"/>
    <mergeCell ref="D26:E26"/>
    <mergeCell ref="D44:E44"/>
    <mergeCell ref="D45:E4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H24" sqref="H24"/>
    </sheetView>
  </sheetViews>
  <sheetFormatPr defaultRowHeight="14.4" x14ac:dyDescent="0.3"/>
  <cols>
    <col min="2" max="2" width="29.6640625" bestFit="1" customWidth="1"/>
    <col min="3" max="3" width="16.109375" bestFit="1" customWidth="1"/>
  </cols>
  <sheetData>
    <row r="1" spans="1:20" ht="21" x14ac:dyDescent="0.4">
      <c r="A1" s="2"/>
      <c r="B1" s="1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8.8" x14ac:dyDescent="0.55000000000000004">
      <c r="A3" s="2"/>
      <c r="B3" s="16" t="str">
        <f>[3]List1!B3</f>
        <v xml:space="preserve">Oblastní přebor 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2"/>
      <c r="B4" s="3" t="str">
        <f>[3]List1!B4</f>
        <v>Tábor 27.4.2024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2"/>
      <c r="B6" s="14" t="str">
        <f>[3]List1!B6</f>
        <v>Kategorie: Naděje mladší B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 thickBot="1" x14ac:dyDescent="0.35">
      <c r="A8" s="43"/>
      <c r="B8" s="12"/>
      <c r="C8" s="12"/>
      <c r="D8" s="97" t="str">
        <f>[3]List1!D8</f>
        <v>BN</v>
      </c>
      <c r="E8" s="97"/>
      <c r="F8" s="97"/>
      <c r="G8" s="97"/>
      <c r="H8" s="97"/>
      <c r="I8" s="98" t="str">
        <f>[3]List1!E8</f>
        <v>Obruč</v>
      </c>
      <c r="J8" s="97"/>
      <c r="K8" s="97"/>
      <c r="L8" s="97"/>
      <c r="M8" s="99"/>
      <c r="N8" s="98" t="str">
        <f>[3]List1!F8</f>
        <v>Lib.náčiní</v>
      </c>
      <c r="O8" s="97"/>
      <c r="P8" s="97"/>
      <c r="Q8" s="97"/>
      <c r="R8" s="99"/>
      <c r="S8" s="100" t="s">
        <v>40</v>
      </c>
      <c r="T8" s="2"/>
    </row>
    <row r="9" spans="1:20" ht="15" thickBot="1" x14ac:dyDescent="0.35">
      <c r="A9" s="46" t="s">
        <v>4</v>
      </c>
      <c r="B9" s="13" t="s">
        <v>5</v>
      </c>
      <c r="C9" s="13" t="s">
        <v>6</v>
      </c>
      <c r="D9" s="101" t="s">
        <v>7</v>
      </c>
      <c r="E9" s="102" t="s">
        <v>8</v>
      </c>
      <c r="F9" s="103" t="s">
        <v>9</v>
      </c>
      <c r="G9" s="104" t="s">
        <v>10</v>
      </c>
      <c r="H9" s="105" t="s">
        <v>11</v>
      </c>
      <c r="I9" s="106" t="s">
        <v>7</v>
      </c>
      <c r="J9" s="107" t="s">
        <v>8</v>
      </c>
      <c r="K9" s="108" t="s">
        <v>9</v>
      </c>
      <c r="L9" s="108" t="s">
        <v>10</v>
      </c>
      <c r="M9" s="109" t="s">
        <v>11</v>
      </c>
      <c r="N9" s="110" t="s">
        <v>7</v>
      </c>
      <c r="O9" s="110" t="s">
        <v>8</v>
      </c>
      <c r="P9" s="110" t="s">
        <v>9</v>
      </c>
      <c r="Q9" s="110" t="s">
        <v>10</v>
      </c>
      <c r="R9" s="110" t="s">
        <v>11</v>
      </c>
      <c r="S9" s="111"/>
      <c r="T9" s="2"/>
    </row>
    <row r="10" spans="1:20" x14ac:dyDescent="0.3">
      <c r="A10" s="56">
        <v>1</v>
      </c>
      <c r="B10" s="57" t="str">
        <f>[3]List2!B33</f>
        <v>Masáková Amálie - 2013</v>
      </c>
      <c r="C10" s="40" t="str">
        <f>[3]List1!C17</f>
        <v>TJ Sokol Bernartice</v>
      </c>
      <c r="D10" s="17">
        <f>[3]List2!E33</f>
        <v>1.5</v>
      </c>
      <c r="E10" s="29">
        <f>[3]List2!J33</f>
        <v>4.8</v>
      </c>
      <c r="F10" s="18">
        <f>[3]List2!O33</f>
        <v>6.25</v>
      </c>
      <c r="G10" s="19">
        <f>[3]List2!P33</f>
        <v>0</v>
      </c>
      <c r="H10" s="58">
        <f>[3]List2!Q33</f>
        <v>12.55</v>
      </c>
      <c r="I10" s="59">
        <f>[3]List2!E34</f>
        <v>2.7</v>
      </c>
      <c r="J10" s="60">
        <f>[3]List2!J34</f>
        <v>4.1000000000000005</v>
      </c>
      <c r="K10" s="17">
        <f>[3]List2!O34</f>
        <v>4.950000000000002</v>
      </c>
      <c r="L10" s="17">
        <f>[3]List2!P34</f>
        <v>0</v>
      </c>
      <c r="M10" s="18">
        <f>[3]List2!Q34</f>
        <v>11.750000000000004</v>
      </c>
      <c r="N10" s="112">
        <f>[3]List2!E35</f>
        <v>3.6999999999999997</v>
      </c>
      <c r="O10" s="112">
        <f>[3]List2!J35</f>
        <v>4.2500000000000009</v>
      </c>
      <c r="P10" s="112">
        <f>[3]List2!O35</f>
        <v>3.8500000000000014</v>
      </c>
      <c r="Q10" s="112">
        <f>[3]List2!P35</f>
        <v>0</v>
      </c>
      <c r="R10" s="112">
        <f>[3]List2!Q35</f>
        <v>11.800000000000002</v>
      </c>
      <c r="S10" s="61">
        <f>[3]List2!R35</f>
        <v>36.100000000000009</v>
      </c>
      <c r="T10" s="2"/>
    </row>
    <row r="11" spans="1:20" x14ac:dyDescent="0.3">
      <c r="A11" s="4">
        <v>2</v>
      </c>
      <c r="B11" s="11" t="str">
        <f>[3]List2!B27</f>
        <v>Železná Adriana - 2014</v>
      </c>
      <c r="C11" s="40" t="str">
        <f>[3]List1!C15</f>
        <v>RG Proactive Milevsko</v>
      </c>
      <c r="D11" s="20">
        <f>[3]List2!E27</f>
        <v>1.9</v>
      </c>
      <c r="E11" s="29">
        <f>[3]List2!J27</f>
        <v>5.15</v>
      </c>
      <c r="F11" s="18">
        <f>[3]List2!O27</f>
        <v>6</v>
      </c>
      <c r="G11" s="21">
        <f>[3]List2!P27</f>
        <v>0</v>
      </c>
      <c r="H11" s="64">
        <f>[3]List2!Q27</f>
        <v>13.05</v>
      </c>
      <c r="I11" s="65">
        <f>[3]List2!E28</f>
        <v>3.0999999999999996</v>
      </c>
      <c r="J11" s="60">
        <f>[3]List2!J28</f>
        <v>3.9500000000000011</v>
      </c>
      <c r="K11" s="17">
        <f>[3]List2!O28</f>
        <v>4.9500000000000011</v>
      </c>
      <c r="L11" s="20">
        <f>[3]List2!P28</f>
        <v>0</v>
      </c>
      <c r="M11" s="63">
        <f>[3]List2!Q28</f>
        <v>12.000000000000002</v>
      </c>
      <c r="N11" s="113">
        <f>[3]List2!E29</f>
        <v>2.5999999999999996</v>
      </c>
      <c r="O11" s="112">
        <f>[3]List2!J29</f>
        <v>3.7000000000000011</v>
      </c>
      <c r="P11" s="112">
        <f>[3]List2!O29</f>
        <v>3.8999999999999995</v>
      </c>
      <c r="Q11" s="113">
        <f>[3]List2!P29</f>
        <v>0</v>
      </c>
      <c r="R11" s="113">
        <f>[3]List2!Q29</f>
        <v>10.199999999999999</v>
      </c>
      <c r="S11" s="67">
        <f>[3]List2!R29</f>
        <v>35.25</v>
      </c>
      <c r="T11" s="2"/>
    </row>
    <row r="12" spans="1:20" x14ac:dyDescent="0.3">
      <c r="A12" s="4">
        <v>3</v>
      </c>
      <c r="B12" s="11" t="str">
        <f>[3]List2!B24</f>
        <v>Pražmová Viktorie - 2013</v>
      </c>
      <c r="C12" s="40" t="str">
        <f>[3]List1!C14</f>
        <v>Akademie moderní gymnastiky KP</v>
      </c>
      <c r="D12" s="20">
        <f>[3]List2!E24</f>
        <v>2.1</v>
      </c>
      <c r="E12" s="29">
        <f>[3]List2!J24</f>
        <v>4.2999999999999989</v>
      </c>
      <c r="F12" s="18">
        <f>[3]List2!O24</f>
        <v>6.25</v>
      </c>
      <c r="G12" s="21">
        <f>[3]List2!P24</f>
        <v>0</v>
      </c>
      <c r="H12" s="64">
        <f>[3]List2!Q24</f>
        <v>12.649999999999999</v>
      </c>
      <c r="I12" s="65">
        <f>[3]List2!E25</f>
        <v>1.3</v>
      </c>
      <c r="J12" s="60">
        <f>[3]List2!J25</f>
        <v>3.2499999999999991</v>
      </c>
      <c r="K12" s="17">
        <f>[3]List2!O25</f>
        <v>4.3500000000000014</v>
      </c>
      <c r="L12" s="20">
        <f>[3]List2!P25</f>
        <v>0</v>
      </c>
      <c r="M12" s="63">
        <f>[3]List2!Q25</f>
        <v>8.9</v>
      </c>
      <c r="N12" s="113">
        <f>[3]List2!E26</f>
        <v>0.89999999999999991</v>
      </c>
      <c r="O12" s="112">
        <f>[3]List2!J26</f>
        <v>4.2000000000000011</v>
      </c>
      <c r="P12" s="112">
        <f>[3]List2!O26</f>
        <v>4.55</v>
      </c>
      <c r="Q12" s="113">
        <f>[3]List2!P26</f>
        <v>0</v>
      </c>
      <c r="R12" s="113">
        <f>[3]List2!Q26</f>
        <v>9.6500000000000021</v>
      </c>
      <c r="S12" s="67">
        <f>[3]List2!R26</f>
        <v>31.2</v>
      </c>
      <c r="T12" s="2"/>
    </row>
    <row r="13" spans="1:20" x14ac:dyDescent="0.3">
      <c r="A13" s="4">
        <v>4</v>
      </c>
      <c r="B13" s="11" t="str">
        <f>[3]List2!B15</f>
        <v>Boháčová Ellen Anna - 2013</v>
      </c>
      <c r="C13" s="40" t="str">
        <f>[3]List1!C11</f>
        <v>GSK Tábor</v>
      </c>
      <c r="D13" s="20">
        <f>[3]List2!E15</f>
        <v>1.8</v>
      </c>
      <c r="E13" s="29">
        <f>[3]List2!J15</f>
        <v>4.4000000000000004</v>
      </c>
      <c r="F13" s="18">
        <f>[3]List2!O15</f>
        <v>6.25</v>
      </c>
      <c r="G13" s="21">
        <f>[3]List2!P15</f>
        <v>0</v>
      </c>
      <c r="H13" s="64">
        <f>[3]List2!Q15</f>
        <v>12.45</v>
      </c>
      <c r="I13" s="65">
        <f>[3]List2!E16</f>
        <v>1.7000000000000002</v>
      </c>
      <c r="J13" s="60">
        <f>[3]List2!J16</f>
        <v>3.2000000000000011</v>
      </c>
      <c r="K13" s="17">
        <f>[3]List2!O16</f>
        <v>3.6499999999999995</v>
      </c>
      <c r="L13" s="20">
        <f>[3]List2!P16</f>
        <v>0.6</v>
      </c>
      <c r="M13" s="63">
        <f>[3]List2!Q16</f>
        <v>7.9500000000000011</v>
      </c>
      <c r="N13" s="113">
        <f>[3]List2!E17</f>
        <v>2.5</v>
      </c>
      <c r="O13" s="112">
        <f>[3]List2!J17</f>
        <v>3.700000000000002</v>
      </c>
      <c r="P13" s="112">
        <f>[3]List2!O17</f>
        <v>3.9499999999999993</v>
      </c>
      <c r="Q13" s="113">
        <f>[3]List2!P17</f>
        <v>0</v>
      </c>
      <c r="R13" s="113">
        <f>[3]List2!Q17</f>
        <v>10.150000000000002</v>
      </c>
      <c r="S13" s="67">
        <f>[3]List2!R17</f>
        <v>30.55</v>
      </c>
      <c r="T13" s="2"/>
    </row>
    <row r="14" spans="1:20" x14ac:dyDescent="0.3">
      <c r="A14" s="4">
        <v>5</v>
      </c>
      <c r="B14" s="11" t="str">
        <f>[3]List2!B21</f>
        <v>Matošková Marika - 2013</v>
      </c>
      <c r="C14" s="40" t="str">
        <f>[3]List1!C13</f>
        <v>Akademie moderní gymnastiky KP</v>
      </c>
      <c r="D14" s="20">
        <f>[3]List2!E21</f>
        <v>2</v>
      </c>
      <c r="E14" s="29">
        <f>[3]List2!J21</f>
        <v>5.4499999999999993</v>
      </c>
      <c r="F14" s="18">
        <f>[3]List2!O21</f>
        <v>6.3</v>
      </c>
      <c r="G14" s="21">
        <f>[3]List2!P21</f>
        <v>0</v>
      </c>
      <c r="H14" s="64">
        <f>[3]List2!Q21</f>
        <v>13.75</v>
      </c>
      <c r="I14" s="65">
        <f>[3]List2!E22</f>
        <v>1.6</v>
      </c>
      <c r="J14" s="60">
        <f>[3]List2!J22</f>
        <v>3.5500000000000007</v>
      </c>
      <c r="K14" s="17">
        <f>[3]List2!O22</f>
        <v>4.2</v>
      </c>
      <c r="L14" s="20">
        <f>[3]List2!P22</f>
        <v>0</v>
      </c>
      <c r="M14" s="63">
        <f>[3]List2!Q22</f>
        <v>9.3500000000000014</v>
      </c>
      <c r="N14" s="113">
        <f>[3]List2!E23</f>
        <v>0.7</v>
      </c>
      <c r="O14" s="112">
        <f>[3]List2!J23</f>
        <v>3.0999999999999988</v>
      </c>
      <c r="P14" s="112">
        <f>[3]List2!O23</f>
        <v>3.6000000000000014</v>
      </c>
      <c r="Q14" s="113">
        <f>[3]List2!P23</f>
        <v>0</v>
      </c>
      <c r="R14" s="113">
        <f>[3]List2!Q23</f>
        <v>7.4</v>
      </c>
      <c r="S14" s="67">
        <f>[3]List2!R23</f>
        <v>30.5</v>
      </c>
      <c r="T14" s="2"/>
    </row>
    <row r="15" spans="1:20" x14ac:dyDescent="0.3">
      <c r="A15" s="4">
        <v>6</v>
      </c>
      <c r="B15" s="11" t="str">
        <f>[3]List2!B9</f>
        <v>Kuthanová Alice - 2014</v>
      </c>
      <c r="C15" s="40" t="str">
        <f>[3]List1!C9</f>
        <v>SK MG Máj České Budějovice</v>
      </c>
      <c r="D15" s="20">
        <f>[3]List2!E9</f>
        <v>0.8</v>
      </c>
      <c r="E15" s="29">
        <f>[3]List2!J9</f>
        <v>4.3499999999999996</v>
      </c>
      <c r="F15" s="18">
        <f>[3]List2!O9</f>
        <v>5.5499999999999989</v>
      </c>
      <c r="G15" s="21">
        <f>[3]List2!P9</f>
        <v>0</v>
      </c>
      <c r="H15" s="64">
        <f>[3]List2!Q9</f>
        <v>10.7</v>
      </c>
      <c r="I15" s="65">
        <f>[3]List2!E10</f>
        <v>1.4000000000000001</v>
      </c>
      <c r="J15" s="60">
        <f>[3]List2!J10</f>
        <v>3.9999999999999982</v>
      </c>
      <c r="K15" s="17">
        <f>[3]List2!O10</f>
        <v>4.6499999999999986</v>
      </c>
      <c r="L15" s="20">
        <f>[3]List2!P10</f>
        <v>0</v>
      </c>
      <c r="M15" s="63">
        <f>[3]List2!Q10</f>
        <v>10.049999999999997</v>
      </c>
      <c r="N15" s="113">
        <f>[3]List2!E11</f>
        <v>1.3</v>
      </c>
      <c r="O15" s="112">
        <f>[3]List2!J11</f>
        <v>2.6000000000000005</v>
      </c>
      <c r="P15" s="112">
        <f>[3]List2!O11</f>
        <v>4.4000000000000004</v>
      </c>
      <c r="Q15" s="113">
        <f>[3]List2!P11</f>
        <v>0</v>
      </c>
      <c r="R15" s="113">
        <f>[3]List2!Q11</f>
        <v>8.3000000000000007</v>
      </c>
      <c r="S15" s="67">
        <f>[3]List2!R11</f>
        <v>29.049999999999997</v>
      </c>
      <c r="T15" s="2"/>
    </row>
    <row r="16" spans="1:20" x14ac:dyDescent="0.3">
      <c r="A16" s="4">
        <v>7</v>
      </c>
      <c r="B16" s="11" t="str">
        <f>[3]List2!B12</f>
        <v>Vasyletnyk Kristýna - 2013</v>
      </c>
      <c r="C16" s="40" t="str">
        <f>[3]List1!C10</f>
        <v>Akademie moderní gymnastiky KP</v>
      </c>
      <c r="D16" s="20">
        <f>[3]List2!E12</f>
        <v>1.6</v>
      </c>
      <c r="E16" s="29">
        <f>[3]List2!J12</f>
        <v>4.6500000000000004</v>
      </c>
      <c r="F16" s="18">
        <f>[3]List2!O12</f>
        <v>5.7999999999999989</v>
      </c>
      <c r="G16" s="21">
        <f>[3]List2!P12</f>
        <v>0</v>
      </c>
      <c r="H16" s="64">
        <f>[3]List2!Q12</f>
        <v>12.049999999999999</v>
      </c>
      <c r="I16" s="65">
        <f>[3]List2!E13</f>
        <v>2.2000000000000002</v>
      </c>
      <c r="J16" s="60">
        <f>[3]List2!J13</f>
        <v>2.7499999999999991</v>
      </c>
      <c r="K16" s="17">
        <f>[3]List2!O13</f>
        <v>3.55</v>
      </c>
      <c r="L16" s="20">
        <f>[3]List2!P13</f>
        <v>0.6</v>
      </c>
      <c r="M16" s="63">
        <f>[3]List2!Q13</f>
        <v>7.9</v>
      </c>
      <c r="N16" s="113">
        <f>[3]List2!E14</f>
        <v>0.3</v>
      </c>
      <c r="O16" s="112">
        <f>[3]List2!J14</f>
        <v>2.7999999999999989</v>
      </c>
      <c r="P16" s="112">
        <f>[3]List2!O14</f>
        <v>2.8000000000000007</v>
      </c>
      <c r="Q16" s="113">
        <f>[3]List2!P14</f>
        <v>0</v>
      </c>
      <c r="R16" s="113">
        <f>[3]List2!Q14</f>
        <v>5.8999999999999995</v>
      </c>
      <c r="S16" s="67">
        <f>[3]List2!R14</f>
        <v>25.849999999999998</v>
      </c>
      <c r="T16" s="2"/>
    </row>
    <row r="17" spans="1:20" ht="15" thickBot="1" x14ac:dyDescent="0.35">
      <c r="A17" s="5">
        <v>8</v>
      </c>
      <c r="B17" s="24" t="str">
        <f>[3]List2!B30</f>
        <v>Šindlerová Eliška - 2013</v>
      </c>
      <c r="C17" s="68" t="str">
        <f>[3]List1!C16</f>
        <v>Akademie moderní gymnastiky KP</v>
      </c>
      <c r="D17" s="22">
        <f>[3]List2!E30</f>
        <v>0.5</v>
      </c>
      <c r="E17" s="30">
        <f>[3]List2!J30</f>
        <v>2.3500000000000023</v>
      </c>
      <c r="F17" s="31">
        <f>[3]List2!O30</f>
        <v>4.3499999999999996</v>
      </c>
      <c r="G17" s="23">
        <f>[3]List2!P30</f>
        <v>0</v>
      </c>
      <c r="H17" s="71">
        <f>[3]List2!Q30</f>
        <v>7.200000000000002</v>
      </c>
      <c r="I17" s="72">
        <f>[3]List2!E31</f>
        <v>0.5</v>
      </c>
      <c r="J17" s="114">
        <f>[3]List2!J31</f>
        <v>2.1499999999999986</v>
      </c>
      <c r="K17" s="115">
        <f>[3]List2!O31</f>
        <v>2.5</v>
      </c>
      <c r="L17" s="22">
        <f>[3]List2!P31</f>
        <v>0</v>
      </c>
      <c r="M17" s="70">
        <f>[3]List2!Q31</f>
        <v>5.1499999999999986</v>
      </c>
      <c r="N17" s="116">
        <f>[3]List2!E32</f>
        <v>0.1</v>
      </c>
      <c r="O17" s="117">
        <f>[3]List2!J32</f>
        <v>2.1500000000000012</v>
      </c>
      <c r="P17" s="117">
        <f>[3]List2!O32</f>
        <v>2</v>
      </c>
      <c r="Q17" s="116">
        <f>[3]List2!P32</f>
        <v>0</v>
      </c>
      <c r="R17" s="116">
        <f>[3]List2!Q32</f>
        <v>4.2500000000000018</v>
      </c>
      <c r="S17" s="74">
        <f>[3]List2!R32</f>
        <v>16.600000000000001</v>
      </c>
      <c r="T17" s="2"/>
    </row>
    <row r="18" spans="1:20" ht="15" thickBo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43"/>
      <c r="B19" s="12"/>
      <c r="C19" s="43"/>
      <c r="D19" s="78" t="str">
        <f>D8</f>
        <v>BN</v>
      </c>
      <c r="E19" s="7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" thickBot="1" x14ac:dyDescent="0.35">
      <c r="A20" s="46" t="s">
        <v>4</v>
      </c>
      <c r="B20" s="80" t="s">
        <v>5</v>
      </c>
      <c r="C20" s="81" t="s">
        <v>6</v>
      </c>
      <c r="D20" s="82" t="s">
        <v>11</v>
      </c>
      <c r="E20" s="8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84">
        <v>1</v>
      </c>
      <c r="B21" s="85" t="str">
        <f>[3]List2!B21</f>
        <v>Matošková Marika - 2013</v>
      </c>
      <c r="C21" s="86" t="str">
        <f>[3]List1!C13</f>
        <v>Akademie moderní gymnastiky KP</v>
      </c>
      <c r="D21" s="118">
        <f>[3]List2!Q21</f>
        <v>13.75</v>
      </c>
      <c r="E21" s="8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89">
        <v>2</v>
      </c>
      <c r="B22" s="6" t="str">
        <f>[3]List2!B27</f>
        <v>Železná Adriana - 2014</v>
      </c>
      <c r="C22" s="90" t="str">
        <f>[3]List1!C15</f>
        <v>RG Proactive Milevsko</v>
      </c>
      <c r="D22" s="119">
        <f>[3]List2!Q27</f>
        <v>13.05</v>
      </c>
      <c r="E22" s="9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89">
        <v>3</v>
      </c>
      <c r="B23" s="6" t="str">
        <f>[3]List2!B24</f>
        <v>Pražmová Viktorie - 2013</v>
      </c>
      <c r="C23" s="90" t="str">
        <f>[3]List1!C14</f>
        <v>Akademie moderní gymnastiky KP</v>
      </c>
      <c r="D23" s="119">
        <f>[3]List2!Q24</f>
        <v>12.649999999999999</v>
      </c>
      <c r="E23" s="9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89">
        <v>4</v>
      </c>
      <c r="B24" s="6" t="str">
        <f>[3]List2!B33</f>
        <v>Masáková Amálie - 2013</v>
      </c>
      <c r="C24" s="90" t="str">
        <f>[3]List1!C17</f>
        <v>TJ Sokol Bernartice</v>
      </c>
      <c r="D24" s="119">
        <f>[3]List2!Q33</f>
        <v>12.55</v>
      </c>
      <c r="E24" s="9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89">
        <v>5</v>
      </c>
      <c r="B25" s="6" t="str">
        <f>[3]List2!B15</f>
        <v>Boháčová Ellen Anna - 2013</v>
      </c>
      <c r="C25" s="90" t="str">
        <f>[3]List1!C11</f>
        <v>GSK Tábor</v>
      </c>
      <c r="D25" s="119">
        <f>[3]List2!Q15</f>
        <v>12.45</v>
      </c>
      <c r="E25" s="9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89">
        <v>6</v>
      </c>
      <c r="B26" s="6" t="str">
        <f>[3]List2!B12</f>
        <v>Vasyletnyk Kristýna - 2013</v>
      </c>
      <c r="C26" s="90" t="str">
        <f>[3]List1!C10</f>
        <v>Akademie moderní gymnastiky KP</v>
      </c>
      <c r="D26" s="119">
        <f>[3]List2!Q12</f>
        <v>12.049999999999999</v>
      </c>
      <c r="E26" s="9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89">
        <v>7</v>
      </c>
      <c r="B27" s="6" t="str">
        <f>[3]List2!B9</f>
        <v>Kuthanová Alice - 2014</v>
      </c>
      <c r="C27" s="90" t="str">
        <f>[3]List1!C9</f>
        <v>SK MG Máj České Budějovice</v>
      </c>
      <c r="D27" s="119">
        <f>[3]List2!Q9</f>
        <v>10.7</v>
      </c>
      <c r="E27" s="9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" thickBot="1" x14ac:dyDescent="0.35">
      <c r="A28" s="93">
        <v>8</v>
      </c>
      <c r="B28" s="7" t="str">
        <f>[3]List2!B30</f>
        <v>Šindlerová Eliška - 2013</v>
      </c>
      <c r="C28" s="94" t="str">
        <f>[3]List1!C16</f>
        <v>Akademie moderní gymnastiky KP</v>
      </c>
      <c r="D28" s="120">
        <f>[3]List2!Q30</f>
        <v>7.200000000000002</v>
      </c>
      <c r="E28" s="9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" thickBo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s="43"/>
      <c r="B31" s="12"/>
      <c r="C31" s="43"/>
      <c r="D31" s="78" t="str">
        <f>I8</f>
        <v>Obruč</v>
      </c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" thickBot="1" x14ac:dyDescent="0.35">
      <c r="A32" s="46" t="s">
        <v>4</v>
      </c>
      <c r="B32" s="80" t="s">
        <v>5</v>
      </c>
      <c r="C32" s="81" t="s">
        <v>6</v>
      </c>
      <c r="D32" s="82" t="s">
        <v>11</v>
      </c>
      <c r="E32" s="8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s="84">
        <v>1</v>
      </c>
      <c r="B33" s="85" t="str">
        <f>[3]List2!B27</f>
        <v>Železná Adriana - 2014</v>
      </c>
      <c r="C33" s="86" t="str">
        <f>[3]List1!C15</f>
        <v>RG Proactive Milevsko</v>
      </c>
      <c r="D33" s="118">
        <f>[3]List2!Q28</f>
        <v>12.000000000000002</v>
      </c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s="89">
        <v>2</v>
      </c>
      <c r="B34" s="6" t="str">
        <f>[3]List2!B33</f>
        <v>Masáková Amálie - 2013</v>
      </c>
      <c r="C34" s="90" t="str">
        <f>[3]List1!C17</f>
        <v>TJ Sokol Bernartice</v>
      </c>
      <c r="D34" s="119">
        <f>[3]List2!Q34</f>
        <v>11.750000000000004</v>
      </c>
      <c r="E34" s="9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s="89">
        <v>3</v>
      </c>
      <c r="B35" s="6" t="str">
        <f>[3]List2!B9</f>
        <v>Kuthanová Alice - 2014</v>
      </c>
      <c r="C35" s="90" t="str">
        <f>[3]List1!C9</f>
        <v>SK MG Máj České Budějovice</v>
      </c>
      <c r="D35" s="119">
        <f>[3]List2!Q10</f>
        <v>10.049999999999997</v>
      </c>
      <c r="E35" s="9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89">
        <v>4</v>
      </c>
      <c r="B36" s="6" t="str">
        <f>[3]List2!B21</f>
        <v>Matošková Marika - 2013</v>
      </c>
      <c r="C36" s="90" t="str">
        <f>[3]List1!C13</f>
        <v>Akademie moderní gymnastiky KP</v>
      </c>
      <c r="D36" s="119">
        <f>[3]List2!Q22</f>
        <v>9.3500000000000014</v>
      </c>
      <c r="E36" s="9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3">
      <c r="A37" s="89">
        <v>5</v>
      </c>
      <c r="B37" s="6" t="str">
        <f>[3]List2!B24</f>
        <v>Pražmová Viktorie - 2013</v>
      </c>
      <c r="C37" s="90" t="str">
        <f>[3]List1!C14</f>
        <v>Akademie moderní gymnastiky KP</v>
      </c>
      <c r="D37" s="119">
        <f>[3]List2!Q25</f>
        <v>8.9</v>
      </c>
      <c r="E37" s="9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s="89">
        <v>6</v>
      </c>
      <c r="B38" s="6" t="str">
        <f>[3]List2!B15</f>
        <v>Boháčová Ellen Anna - 2013</v>
      </c>
      <c r="C38" s="90" t="str">
        <f>[3]List1!C11</f>
        <v>GSK Tábor</v>
      </c>
      <c r="D38" s="119">
        <f>[3]List2!Q16</f>
        <v>7.9500000000000011</v>
      </c>
      <c r="E38" s="9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s="89">
        <v>7</v>
      </c>
      <c r="B39" s="6" t="str">
        <f>[3]List2!B12</f>
        <v>Vasyletnyk Kristýna - 2013</v>
      </c>
      <c r="C39" s="90" t="str">
        <f>[3]List1!C10</f>
        <v>Akademie moderní gymnastiky KP</v>
      </c>
      <c r="D39" s="119">
        <f>[3]List2!Q13</f>
        <v>7.9</v>
      </c>
      <c r="E39" s="9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" thickBot="1" x14ac:dyDescent="0.35">
      <c r="A40" s="93">
        <v>8</v>
      </c>
      <c r="B40" s="7" t="str">
        <f>[3]List2!B30</f>
        <v>Šindlerová Eliška - 2013</v>
      </c>
      <c r="C40" s="94" t="str">
        <f>[3]List1!C16</f>
        <v>Akademie moderní gymnastiky KP</v>
      </c>
      <c r="D40" s="120">
        <f>[3]List2!Q31</f>
        <v>5.1499999999999986</v>
      </c>
      <c r="E40" s="9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" thickBo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43"/>
      <c r="B42" s="12"/>
      <c r="C42" s="43"/>
      <c r="D42" s="78" t="str">
        <f>N8</f>
        <v>Lib.náčiní</v>
      </c>
      <c r="E42" s="7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" thickBot="1" x14ac:dyDescent="0.35">
      <c r="A43" s="46" t="s">
        <v>4</v>
      </c>
      <c r="B43" s="80" t="s">
        <v>5</v>
      </c>
      <c r="C43" s="81" t="s">
        <v>6</v>
      </c>
      <c r="D43" s="82" t="s">
        <v>11</v>
      </c>
      <c r="E43" s="8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84">
        <v>1</v>
      </c>
      <c r="B44" s="85" t="str">
        <f>[3]List2!B33</f>
        <v>Masáková Amálie - 2013</v>
      </c>
      <c r="C44" s="86" t="str">
        <f>[3]List1!C17</f>
        <v>TJ Sokol Bernartice</v>
      </c>
      <c r="D44" s="118">
        <f>[3]List2!Q35</f>
        <v>11.800000000000002</v>
      </c>
      <c r="E44" s="8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3">
      <c r="A45" s="89">
        <v>2</v>
      </c>
      <c r="B45" s="6" t="str">
        <f>[3]List2!B27</f>
        <v>Železná Adriana - 2014</v>
      </c>
      <c r="C45" s="90" t="str">
        <f>[3]List1!C15</f>
        <v>RG Proactive Milevsko</v>
      </c>
      <c r="D45" s="119">
        <f>[3]List2!Q29</f>
        <v>10.199999999999999</v>
      </c>
      <c r="E45" s="9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89">
        <v>3</v>
      </c>
      <c r="B46" s="6" t="str">
        <f>[3]List2!B15</f>
        <v>Boháčová Ellen Anna - 2013</v>
      </c>
      <c r="C46" s="90" t="str">
        <f>[3]List1!C11</f>
        <v>GSK Tábor</v>
      </c>
      <c r="D46" s="119">
        <f>[3]List2!Q17</f>
        <v>10.150000000000002</v>
      </c>
      <c r="E46" s="9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3">
      <c r="A47" s="89">
        <v>4</v>
      </c>
      <c r="B47" s="6" t="str">
        <f>[3]List2!B24</f>
        <v>Pražmová Viktorie - 2013</v>
      </c>
      <c r="C47" s="90" t="str">
        <f>[3]List1!C14</f>
        <v>Akademie moderní gymnastiky KP</v>
      </c>
      <c r="D47" s="119">
        <f>[3]List2!Q26</f>
        <v>9.6500000000000021</v>
      </c>
      <c r="E47" s="9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A48" s="89">
        <v>5</v>
      </c>
      <c r="B48" s="6" t="str">
        <f>[3]List2!B9</f>
        <v>Kuthanová Alice - 2014</v>
      </c>
      <c r="C48" s="90" t="str">
        <f>[3]List1!C9</f>
        <v>SK MG Máj České Budějovice</v>
      </c>
      <c r="D48" s="119">
        <f>[3]List2!Q11</f>
        <v>8.3000000000000007</v>
      </c>
      <c r="E48" s="9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3">
      <c r="A49" s="89">
        <v>6</v>
      </c>
      <c r="B49" s="6" t="str">
        <f>[3]List2!B21</f>
        <v>Matošková Marika - 2013</v>
      </c>
      <c r="C49" s="90" t="str">
        <f>[3]List1!C13</f>
        <v>Akademie moderní gymnastiky KP</v>
      </c>
      <c r="D49" s="119">
        <f>[3]List2!Q23</f>
        <v>7.4</v>
      </c>
      <c r="E49" s="9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3">
      <c r="A50" s="89">
        <v>7</v>
      </c>
      <c r="B50" s="6" t="str">
        <f>[3]List2!B12</f>
        <v>Vasyletnyk Kristýna - 2013</v>
      </c>
      <c r="C50" s="90" t="str">
        <f>[3]List1!C10</f>
        <v>Akademie moderní gymnastiky KP</v>
      </c>
      <c r="D50" s="119">
        <f>[3]List2!Q14</f>
        <v>5.8999999999999995</v>
      </c>
      <c r="E50" s="9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" thickBot="1" x14ac:dyDescent="0.35">
      <c r="A51" s="93">
        <v>8</v>
      </c>
      <c r="B51" s="7" t="str">
        <f>[3]List2!B30</f>
        <v>Šindlerová Eliška - 2013</v>
      </c>
      <c r="C51" s="94" t="str">
        <f>[3]List1!C16</f>
        <v>Akademie moderní gymnastiky KP</v>
      </c>
      <c r="D51" s="120">
        <f>[3]List2!Q32</f>
        <v>4.2500000000000018</v>
      </c>
      <c r="E51" s="9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</sheetData>
  <mergeCells count="9">
    <mergeCell ref="D32:E32"/>
    <mergeCell ref="D42:E42"/>
    <mergeCell ref="D43:E43"/>
    <mergeCell ref="D8:H8"/>
    <mergeCell ref="I8:M8"/>
    <mergeCell ref="N8:R8"/>
    <mergeCell ref="D19:E19"/>
    <mergeCell ref="D20:E20"/>
    <mergeCell ref="D31:E3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E4" sqref="E4"/>
    </sheetView>
  </sheetViews>
  <sheetFormatPr defaultRowHeight="14.4" x14ac:dyDescent="0.3"/>
  <cols>
    <col min="2" max="2" width="29.6640625" bestFit="1" customWidth="1"/>
    <col min="3" max="3" width="16.109375" bestFit="1" customWidth="1"/>
  </cols>
  <sheetData>
    <row r="1" spans="1:20" ht="21" x14ac:dyDescent="0.4">
      <c r="A1" s="2"/>
      <c r="B1" s="1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8.8" x14ac:dyDescent="0.55000000000000004">
      <c r="A3" s="2"/>
      <c r="B3" s="16" t="str">
        <f>[4]List1!B3</f>
        <v xml:space="preserve">Oblastní přebor 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2"/>
      <c r="B4" s="3" t="str">
        <f>[4]List1!B4</f>
        <v>Tábor 27.4.2024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2"/>
      <c r="B6" s="14" t="str">
        <f>[4]List1!B6</f>
        <v>Kategorie: Naděje mladší A - 2014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 thickBot="1" x14ac:dyDescent="0.35">
      <c r="A8" s="43"/>
      <c r="B8" s="12"/>
      <c r="C8" s="12"/>
      <c r="D8" s="97" t="str">
        <f>[4]List1!D8</f>
        <v>BN</v>
      </c>
      <c r="E8" s="97"/>
      <c r="F8" s="97"/>
      <c r="G8" s="97"/>
      <c r="H8" s="97"/>
      <c r="I8" s="98" t="str">
        <f>[4]List1!E8</f>
        <v>Švihadlo</v>
      </c>
      <c r="J8" s="97"/>
      <c r="K8" s="97"/>
      <c r="L8" s="97"/>
      <c r="M8" s="99"/>
      <c r="N8" s="98" t="str">
        <f>[4]List1!F8</f>
        <v>Lib.náčiní</v>
      </c>
      <c r="O8" s="97"/>
      <c r="P8" s="97"/>
      <c r="Q8" s="97"/>
      <c r="R8" s="99"/>
      <c r="S8" s="100" t="s">
        <v>40</v>
      </c>
      <c r="T8" s="2"/>
    </row>
    <row r="9" spans="1:20" ht="15" thickBot="1" x14ac:dyDescent="0.35">
      <c r="A9" s="46" t="s">
        <v>4</v>
      </c>
      <c r="B9" s="13" t="s">
        <v>5</v>
      </c>
      <c r="C9" s="13" t="s">
        <v>6</v>
      </c>
      <c r="D9" s="101" t="s">
        <v>7</v>
      </c>
      <c r="E9" s="102" t="s">
        <v>8</v>
      </c>
      <c r="F9" s="103" t="s">
        <v>9</v>
      </c>
      <c r="G9" s="104" t="s">
        <v>10</v>
      </c>
      <c r="H9" s="105" t="s">
        <v>11</v>
      </c>
      <c r="I9" s="106" t="s">
        <v>7</v>
      </c>
      <c r="J9" s="107" t="s">
        <v>8</v>
      </c>
      <c r="K9" s="108" t="s">
        <v>9</v>
      </c>
      <c r="L9" s="108" t="s">
        <v>10</v>
      </c>
      <c r="M9" s="109" t="s">
        <v>11</v>
      </c>
      <c r="N9" s="110" t="s">
        <v>7</v>
      </c>
      <c r="O9" s="110" t="s">
        <v>8</v>
      </c>
      <c r="P9" s="110" t="s">
        <v>9</v>
      </c>
      <c r="Q9" s="110" t="s">
        <v>10</v>
      </c>
      <c r="R9" s="110" t="s">
        <v>11</v>
      </c>
      <c r="S9" s="111"/>
      <c r="T9" s="2"/>
    </row>
    <row r="10" spans="1:20" x14ac:dyDescent="0.3">
      <c r="A10" s="56">
        <v>1</v>
      </c>
      <c r="B10" s="57" t="str">
        <f>[4]List2!B9</f>
        <v>Staňková Kateřina</v>
      </c>
      <c r="C10" s="40" t="str">
        <f>[4]List1!C9</f>
        <v>RG Proactive Milevsko</v>
      </c>
      <c r="D10" s="17">
        <f>[4]List2!E9</f>
        <v>3.7</v>
      </c>
      <c r="E10" s="29">
        <f>[4]List2!J9</f>
        <v>6</v>
      </c>
      <c r="F10" s="18">
        <f>[4]List2!O9</f>
        <v>7.6999999999999993</v>
      </c>
      <c r="G10" s="19">
        <f>[4]List2!P9</f>
        <v>0</v>
      </c>
      <c r="H10" s="58">
        <f>[4]List2!Q9</f>
        <v>17.399999999999999</v>
      </c>
      <c r="I10" s="59">
        <f>[4]List2!E10</f>
        <v>5</v>
      </c>
      <c r="J10" s="60">
        <f>[4]List2!J10</f>
        <v>4.6499999999999995</v>
      </c>
      <c r="K10" s="17">
        <f>[4]List2!O10</f>
        <v>6.6999999999999993</v>
      </c>
      <c r="L10" s="17">
        <f>[4]List2!P10</f>
        <v>0</v>
      </c>
      <c r="M10" s="18">
        <f>[4]List2!Q10</f>
        <v>16.349999999999998</v>
      </c>
      <c r="N10" s="112">
        <f>[4]List2!E11</f>
        <v>4.0999999999999996</v>
      </c>
      <c r="O10" s="112">
        <f>[4]List2!J11</f>
        <v>5.0000000000000018</v>
      </c>
      <c r="P10" s="112">
        <f>[4]List2!O11</f>
        <v>6.9</v>
      </c>
      <c r="Q10" s="112">
        <f>[4]List2!P11</f>
        <v>0</v>
      </c>
      <c r="R10" s="112">
        <f>[4]List2!Q11</f>
        <v>16</v>
      </c>
      <c r="S10" s="61">
        <f>[4]List2!R11</f>
        <v>49.75</v>
      </c>
      <c r="T10" s="2"/>
    </row>
    <row r="11" spans="1:20" ht="15" thickBot="1" x14ac:dyDescent="0.35">
      <c r="A11" s="5">
        <v>2</v>
      </c>
      <c r="B11" s="24" t="str">
        <f>[4]List2!B12</f>
        <v>Klejnová Barbora</v>
      </c>
      <c r="C11" s="68" t="str">
        <f>[4]List1!C10</f>
        <v>Akademie moderní gymnastiky KP</v>
      </c>
      <c r="D11" s="22">
        <f>[4]List2!E12</f>
        <v>1.4</v>
      </c>
      <c r="E11" s="30">
        <f>[4]List2!J12</f>
        <v>3.1999999999999984</v>
      </c>
      <c r="F11" s="31">
        <f>[4]List2!O12</f>
        <v>5.6499999999999995</v>
      </c>
      <c r="G11" s="23">
        <f>[4]List2!P12</f>
        <v>0</v>
      </c>
      <c r="H11" s="71">
        <f>[4]List2!Q12</f>
        <v>10.249999999999996</v>
      </c>
      <c r="I11" s="72">
        <f>[4]List2!E13</f>
        <v>2</v>
      </c>
      <c r="J11" s="114">
        <f>[4]List2!J13</f>
        <v>2.8</v>
      </c>
      <c r="K11" s="115">
        <f>[4]List2!O13</f>
        <v>3.5500000000000007</v>
      </c>
      <c r="L11" s="22">
        <f>[4]List2!P13</f>
        <v>0</v>
      </c>
      <c r="M11" s="70">
        <f>[4]List2!Q13</f>
        <v>8.3500000000000014</v>
      </c>
      <c r="N11" s="116">
        <f>[4]List2!E14</f>
        <v>1.9</v>
      </c>
      <c r="O11" s="117">
        <f>[4]List2!J14</f>
        <v>3.2499999999999982</v>
      </c>
      <c r="P11" s="117">
        <f>[4]List2!O14</f>
        <v>4.4499999999999984</v>
      </c>
      <c r="Q11" s="116">
        <f>[4]List2!P14</f>
        <v>0</v>
      </c>
      <c r="R11" s="116">
        <f>[4]List2!Q14</f>
        <v>9.5999999999999979</v>
      </c>
      <c r="S11" s="74">
        <f>[4]List2!R14</f>
        <v>28.199999999999996</v>
      </c>
      <c r="T11" s="2"/>
    </row>
    <row r="12" spans="1:20" ht="15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43"/>
      <c r="B13" s="12"/>
      <c r="C13" s="43"/>
      <c r="D13" s="78" t="str">
        <f>D8</f>
        <v>BN</v>
      </c>
      <c r="E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" thickBot="1" x14ac:dyDescent="0.35">
      <c r="A14" s="46" t="s">
        <v>4</v>
      </c>
      <c r="B14" s="80" t="s">
        <v>5</v>
      </c>
      <c r="C14" s="81" t="s">
        <v>6</v>
      </c>
      <c r="D14" s="82" t="s">
        <v>11</v>
      </c>
      <c r="E14" s="8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84">
        <v>1</v>
      </c>
      <c r="B15" s="85" t="str">
        <f>[4]List2!B9</f>
        <v>Staňková Kateřina</v>
      </c>
      <c r="C15" s="86" t="str">
        <f>[4]List1!C9</f>
        <v>RG Proactive Milevsko</v>
      </c>
      <c r="D15" s="118">
        <f>[4]List2!Q9</f>
        <v>17.399999999999999</v>
      </c>
      <c r="E15" s="8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" thickBot="1" x14ac:dyDescent="0.35">
      <c r="A16" s="93">
        <v>2</v>
      </c>
      <c r="B16" s="7" t="str">
        <f>[4]List2!B12</f>
        <v>Klejnová Barbora</v>
      </c>
      <c r="C16" s="94" t="str">
        <f>[4]List1!C10</f>
        <v>Akademie moderní gymnastiky KP</v>
      </c>
      <c r="D16" s="120">
        <f>[4]List2!Q12</f>
        <v>10.249999999999996</v>
      </c>
      <c r="E16" s="9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" thickBo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43"/>
      <c r="B20" s="12"/>
      <c r="C20" s="43"/>
      <c r="D20" s="78" t="str">
        <f>I8</f>
        <v>Švihadlo</v>
      </c>
      <c r="E20" s="7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" thickBot="1" x14ac:dyDescent="0.35">
      <c r="A21" s="46" t="s">
        <v>4</v>
      </c>
      <c r="B21" s="80" t="s">
        <v>5</v>
      </c>
      <c r="C21" s="81" t="s">
        <v>6</v>
      </c>
      <c r="D21" s="82" t="s">
        <v>11</v>
      </c>
      <c r="E21" s="8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84">
        <v>1</v>
      </c>
      <c r="B22" s="85" t="str">
        <f>[4]List2!B9</f>
        <v>Staňková Kateřina</v>
      </c>
      <c r="C22" s="86" t="str">
        <f>[4]List1!C9</f>
        <v>RG Proactive Milevsko</v>
      </c>
      <c r="D22" s="118">
        <f>[4]List2!Q10</f>
        <v>16.349999999999998</v>
      </c>
      <c r="E22" s="8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" thickBot="1" x14ac:dyDescent="0.35">
      <c r="A23" s="93">
        <v>2</v>
      </c>
      <c r="B23" s="7" t="str">
        <f>[4]List2!B12</f>
        <v>Klejnová Barbora</v>
      </c>
      <c r="C23" s="94" t="str">
        <f>[4]List1!C10</f>
        <v>Akademie moderní gymnastiky KP</v>
      </c>
      <c r="D23" s="120">
        <f>[4]List2!Q13</f>
        <v>8.3500000000000014</v>
      </c>
      <c r="E23" s="9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" thickBo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43"/>
      <c r="B26" s="12"/>
      <c r="C26" s="43"/>
      <c r="D26" s="78" t="str">
        <f>N8</f>
        <v>Lib.náčiní</v>
      </c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" thickBot="1" x14ac:dyDescent="0.35">
      <c r="A27" s="46" t="s">
        <v>4</v>
      </c>
      <c r="B27" s="80" t="s">
        <v>5</v>
      </c>
      <c r="C27" s="81" t="s">
        <v>6</v>
      </c>
      <c r="D27" s="82" t="s">
        <v>11</v>
      </c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84">
        <v>1</v>
      </c>
      <c r="B28" s="85" t="str">
        <f>[4]List2!B9</f>
        <v>Staňková Kateřina</v>
      </c>
      <c r="C28" s="86" t="str">
        <f>[4]List1!C9</f>
        <v>RG Proactive Milevsko</v>
      </c>
      <c r="D28" s="118">
        <f>[4]List2!Q11</f>
        <v>16</v>
      </c>
      <c r="E28" s="8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" thickBot="1" x14ac:dyDescent="0.35">
      <c r="A29" s="93">
        <v>2</v>
      </c>
      <c r="B29" s="7" t="str">
        <f>[4]List2!B12</f>
        <v>Klejnová Barbora</v>
      </c>
      <c r="C29" s="94" t="str">
        <f>[4]List1!C10</f>
        <v>Akademie moderní gymnastiky KP</v>
      </c>
      <c r="D29" s="120">
        <f>[4]List2!Q14</f>
        <v>9.5999999999999979</v>
      </c>
      <c r="E29" s="9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9">
    <mergeCell ref="D21:E21"/>
    <mergeCell ref="D26:E26"/>
    <mergeCell ref="D27:E27"/>
    <mergeCell ref="D8:H8"/>
    <mergeCell ref="I8:M8"/>
    <mergeCell ref="N8:R8"/>
    <mergeCell ref="D13:E13"/>
    <mergeCell ref="D14:E14"/>
    <mergeCell ref="D20:E20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workbookViewId="0">
      <selection activeCell="C1" sqref="C1"/>
    </sheetView>
  </sheetViews>
  <sheetFormatPr defaultRowHeight="14.4" x14ac:dyDescent="0.3"/>
  <cols>
    <col min="2" max="2" width="29.6640625" bestFit="1" customWidth="1"/>
    <col min="3" max="3" width="28.5546875" bestFit="1" customWidth="1"/>
  </cols>
  <sheetData>
    <row r="1" spans="1:25" ht="21" x14ac:dyDescent="0.4">
      <c r="A1" s="2"/>
      <c r="B1" s="1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8.8" x14ac:dyDescent="0.55000000000000004">
      <c r="A3" s="2"/>
      <c r="B3" s="16" t="str">
        <f>[5]List1!B3</f>
        <v xml:space="preserve">Oblastní přebor 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3" t="str">
        <f>[5]List1!B4</f>
        <v>Tábor 27.4.2024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14" t="str">
        <f>[5]List1!B6</f>
        <v>Kategorie: Naděje mladší A - 2013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thickBot="1" x14ac:dyDescent="0.35">
      <c r="A8" s="121"/>
      <c r="B8" s="122"/>
      <c r="C8" s="122"/>
      <c r="D8" s="123" t="str">
        <f>[5]List1!D8</f>
        <v>BN</v>
      </c>
      <c r="E8" s="123"/>
      <c r="F8" s="123"/>
      <c r="G8" s="123"/>
      <c r="H8" s="123"/>
      <c r="I8" s="124" t="str">
        <f>[5]List1!E8</f>
        <v>Obruč</v>
      </c>
      <c r="J8" s="123"/>
      <c r="K8" s="123"/>
      <c r="L8" s="123"/>
      <c r="M8" s="125"/>
      <c r="N8" s="124" t="str">
        <f>[5]List1!F8</f>
        <v>Míč</v>
      </c>
      <c r="O8" s="123"/>
      <c r="P8" s="123"/>
      <c r="Q8" s="123"/>
      <c r="R8" s="125"/>
      <c r="S8" s="124" t="str">
        <f>[5]List1!G8</f>
        <v>Kužele</v>
      </c>
      <c r="T8" s="123"/>
      <c r="U8" s="123"/>
      <c r="V8" s="123"/>
      <c r="W8" s="125"/>
      <c r="X8" s="126" t="s">
        <v>40</v>
      </c>
      <c r="Y8" s="2"/>
    </row>
    <row r="9" spans="1:25" ht="15" thickBot="1" x14ac:dyDescent="0.35">
      <c r="A9" s="127" t="s">
        <v>4</v>
      </c>
      <c r="B9" s="128" t="s">
        <v>5</v>
      </c>
      <c r="C9" s="128" t="s">
        <v>6</v>
      </c>
      <c r="D9" s="129" t="s">
        <v>7</v>
      </c>
      <c r="E9" s="130" t="s">
        <v>8</v>
      </c>
      <c r="F9" s="131" t="s">
        <v>9</v>
      </c>
      <c r="G9" s="128" t="s">
        <v>10</v>
      </c>
      <c r="H9" s="132" t="s">
        <v>11</v>
      </c>
      <c r="I9" s="133" t="s">
        <v>7</v>
      </c>
      <c r="J9" s="134" t="s">
        <v>8</v>
      </c>
      <c r="K9" s="135" t="s">
        <v>9</v>
      </c>
      <c r="L9" s="135" t="s">
        <v>10</v>
      </c>
      <c r="M9" s="136" t="s">
        <v>11</v>
      </c>
      <c r="N9" s="137" t="s">
        <v>7</v>
      </c>
      <c r="O9" s="137" t="s">
        <v>8</v>
      </c>
      <c r="P9" s="137" t="s">
        <v>9</v>
      </c>
      <c r="Q9" s="137" t="s">
        <v>10</v>
      </c>
      <c r="R9" s="137" t="s">
        <v>11</v>
      </c>
      <c r="S9" s="137" t="s">
        <v>7</v>
      </c>
      <c r="T9" s="137" t="s">
        <v>8</v>
      </c>
      <c r="U9" s="137" t="s">
        <v>9</v>
      </c>
      <c r="V9" s="137" t="s">
        <v>10</v>
      </c>
      <c r="W9" s="137" t="s">
        <v>11</v>
      </c>
      <c r="X9" s="138"/>
      <c r="Y9" s="2"/>
    </row>
    <row r="10" spans="1:25" x14ac:dyDescent="0.3">
      <c r="A10" s="56">
        <v>1</v>
      </c>
      <c r="B10" s="57" t="str">
        <f>[5]List2!B13</f>
        <v>Heinrichová Dorota</v>
      </c>
      <c r="C10" s="40" t="str">
        <f>[5]List1!C10</f>
        <v>SK MG Máj České Budějovice</v>
      </c>
      <c r="D10" s="139">
        <f>[5]List2!E13</f>
        <v>3.5</v>
      </c>
      <c r="E10" s="140">
        <f>[5]List2!J13</f>
        <v>6.05</v>
      </c>
      <c r="F10" s="141">
        <f>[5]List2!O13</f>
        <v>7.7000000000000011</v>
      </c>
      <c r="G10" s="142">
        <f>[5]List2!P13</f>
        <v>0</v>
      </c>
      <c r="H10" s="143">
        <f>[5]List2!Q13</f>
        <v>17.25</v>
      </c>
      <c r="I10" s="144">
        <f>[5]List2!E14</f>
        <v>4.3</v>
      </c>
      <c r="J10" s="145">
        <f>[5]List2!J14</f>
        <v>5.35</v>
      </c>
      <c r="K10" s="139">
        <f>[5]List2!O14</f>
        <v>6.8500000000000005</v>
      </c>
      <c r="L10" s="139">
        <f>[5]List2!P14</f>
        <v>0</v>
      </c>
      <c r="M10" s="141">
        <f>[5]List2!Q14</f>
        <v>16.5</v>
      </c>
      <c r="N10" s="146">
        <f>[5]List2!E15</f>
        <v>4.8</v>
      </c>
      <c r="O10" s="146">
        <f>[5]List2!J15</f>
        <v>4.2999999999999989</v>
      </c>
      <c r="P10" s="146">
        <f>[5]List2!O15</f>
        <v>6.4</v>
      </c>
      <c r="Q10" s="146">
        <f>[5]List2!P15</f>
        <v>0</v>
      </c>
      <c r="R10" s="146">
        <f>[5]List2!Q15</f>
        <v>15.499999999999998</v>
      </c>
      <c r="S10" s="146">
        <f>[5]List2!E16</f>
        <v>4.8000000000000007</v>
      </c>
      <c r="T10" s="146">
        <f>[5]List2!J16</f>
        <v>4.7499999999999982</v>
      </c>
      <c r="U10" s="146">
        <f>[5]List2!O16</f>
        <v>5.9</v>
      </c>
      <c r="V10" s="146">
        <f>[5]List2!P16</f>
        <v>0</v>
      </c>
      <c r="W10" s="146">
        <f>[5]List2!Q16</f>
        <v>15.45</v>
      </c>
      <c r="X10" s="147">
        <f>[5]List2!R16</f>
        <v>64.7</v>
      </c>
      <c r="Y10" s="2"/>
    </row>
    <row r="11" spans="1:25" ht="15" thickBot="1" x14ac:dyDescent="0.35">
      <c r="A11" s="5">
        <v>2</v>
      </c>
      <c r="B11" s="148" t="str">
        <f>[5]List2!B9</f>
        <v>Bušo Magdaléna</v>
      </c>
      <c r="C11" s="68" t="str">
        <f>[5]List1!C9</f>
        <v>Akademie moderní gymnastiky KP</v>
      </c>
      <c r="D11" s="149">
        <f>[5]List2!E9</f>
        <v>2.9</v>
      </c>
      <c r="E11" s="150">
        <f>[5]List2!J9</f>
        <v>5.8500000000000005</v>
      </c>
      <c r="F11" s="151">
        <f>[5]List2!O9</f>
        <v>6.7999999999999989</v>
      </c>
      <c r="G11" s="152">
        <f>[5]List2!P9</f>
        <v>0</v>
      </c>
      <c r="H11" s="153">
        <f>[5]List2!Q9</f>
        <v>15.549999999999999</v>
      </c>
      <c r="I11" s="154">
        <f>[5]List2!E10</f>
        <v>3.8</v>
      </c>
      <c r="J11" s="155">
        <f>[5]List2!O10</f>
        <v>6.3</v>
      </c>
      <c r="K11" s="156">
        <f>[5]List2!O10</f>
        <v>6.3</v>
      </c>
      <c r="L11" s="149">
        <f>[5]List2!P10</f>
        <v>0</v>
      </c>
      <c r="M11" s="157">
        <f>[5]List2!Q10</f>
        <v>14.899999999999999</v>
      </c>
      <c r="N11" s="158">
        <f>[5]List2!E11</f>
        <v>2.5</v>
      </c>
      <c r="O11" s="159">
        <f>[5]List2!J11</f>
        <v>3.8</v>
      </c>
      <c r="P11" s="159">
        <f>[5]List2!O11</f>
        <v>6.25</v>
      </c>
      <c r="Q11" s="158">
        <f>[5]List2!P11</f>
        <v>0</v>
      </c>
      <c r="R11" s="158">
        <f>[5]List2!Q11</f>
        <v>12.55</v>
      </c>
      <c r="S11" s="158">
        <f>[5]List2!E12</f>
        <v>3.4000000000000004</v>
      </c>
      <c r="T11" s="159">
        <f>[5]List2!J12</f>
        <v>4.8000000000000007</v>
      </c>
      <c r="U11" s="159">
        <f>[5]List2!O12</f>
        <v>6.65</v>
      </c>
      <c r="V11" s="158">
        <f>[5]List2!P12</f>
        <v>0</v>
      </c>
      <c r="W11" s="158">
        <f>[5]List2!Q12</f>
        <v>14.850000000000001</v>
      </c>
      <c r="X11" s="160">
        <f>[5]List2!R12</f>
        <v>57.85</v>
      </c>
      <c r="Y11" s="2"/>
    </row>
    <row r="12" spans="1:25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" thickBo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43"/>
      <c r="B14" s="12"/>
      <c r="C14" s="43"/>
      <c r="D14" s="161" t="str">
        <f>D8</f>
        <v>BN</v>
      </c>
      <c r="E14" s="16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" thickBot="1" x14ac:dyDescent="0.35">
      <c r="A15" s="163" t="s">
        <v>4</v>
      </c>
      <c r="B15" s="80" t="s">
        <v>5</v>
      </c>
      <c r="C15" s="81" t="s">
        <v>6</v>
      </c>
      <c r="D15" s="164" t="s">
        <v>11</v>
      </c>
      <c r="E15" s="16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84">
        <v>1</v>
      </c>
      <c r="B16" s="85" t="str">
        <f>[5]List2!B13</f>
        <v>Heinrichová Dorota</v>
      </c>
      <c r="C16" s="86" t="str">
        <f>[5]List1!C10</f>
        <v>SK MG Máj České Budějovice</v>
      </c>
      <c r="D16" s="166">
        <f>[5]List2!Q13</f>
        <v>17.25</v>
      </c>
      <c r="E16" s="8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" thickBot="1" x14ac:dyDescent="0.35">
      <c r="A17" s="93">
        <v>2</v>
      </c>
      <c r="B17" s="7" t="str">
        <f>[5]List2!B9</f>
        <v>Bušo Magdaléna</v>
      </c>
      <c r="C17" s="94" t="str">
        <f>[5]List1!C9</f>
        <v>Akademie moderní gymnastiky KP</v>
      </c>
      <c r="D17" s="167">
        <f>[5]List2!Q9</f>
        <v>15.549999999999999</v>
      </c>
      <c r="E17" s="9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" thickBo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43"/>
      <c r="B21" s="12"/>
      <c r="C21" s="43"/>
      <c r="D21" s="161" t="str">
        <f>I8</f>
        <v>Obruč</v>
      </c>
      <c r="E21" s="16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" thickBot="1" x14ac:dyDescent="0.35">
      <c r="A22" s="163" t="s">
        <v>4</v>
      </c>
      <c r="B22" s="80" t="s">
        <v>5</v>
      </c>
      <c r="C22" s="81" t="s">
        <v>6</v>
      </c>
      <c r="D22" s="168" t="s">
        <v>11</v>
      </c>
      <c r="E22" s="16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84">
        <v>1</v>
      </c>
      <c r="B23" s="85" t="str">
        <f>[5]List2!B13</f>
        <v>Heinrichová Dorota</v>
      </c>
      <c r="C23" s="86" t="str">
        <f>[5]List1!C10</f>
        <v>SK MG Máj České Budějovice</v>
      </c>
      <c r="D23" s="118">
        <f>[5]List2!Q14</f>
        <v>16.5</v>
      </c>
      <c r="E23" s="8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" thickBot="1" x14ac:dyDescent="0.35">
      <c r="A24" s="93">
        <v>2</v>
      </c>
      <c r="B24" s="7" t="str">
        <f>[5]List2!B9</f>
        <v>Bušo Magdaléna</v>
      </c>
      <c r="C24" s="94" t="str">
        <f>[5]List1!C9</f>
        <v>Akademie moderní gymnastiky KP</v>
      </c>
      <c r="D24" s="120">
        <f>[5]List2!Q10</f>
        <v>14.899999999999999</v>
      </c>
      <c r="E24" s="9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" thickBo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43"/>
      <c r="B27" s="12"/>
      <c r="C27" s="43"/>
      <c r="D27" s="161" t="str">
        <f>N8</f>
        <v>Míč</v>
      </c>
      <c r="E27" s="16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" thickBot="1" x14ac:dyDescent="0.35">
      <c r="A28" s="163" t="s">
        <v>4</v>
      </c>
      <c r="B28" s="80" t="s">
        <v>5</v>
      </c>
      <c r="C28" s="81" t="s">
        <v>6</v>
      </c>
      <c r="D28" s="168" t="s">
        <v>11</v>
      </c>
      <c r="E28" s="16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84">
        <v>1</v>
      </c>
      <c r="B29" s="85" t="str">
        <f>[5]List2!B13</f>
        <v>Heinrichová Dorota</v>
      </c>
      <c r="C29" s="86" t="str">
        <f>[5]List1!C10</f>
        <v>SK MG Máj České Budějovice</v>
      </c>
      <c r="D29" s="118">
        <f>[5]List2!Q15</f>
        <v>15.499999999999998</v>
      </c>
      <c r="E29" s="8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" thickBot="1" x14ac:dyDescent="0.35">
      <c r="A30" s="93">
        <v>2</v>
      </c>
      <c r="B30" s="7" t="str">
        <f>[5]List2!B9</f>
        <v>Bušo Magdaléna</v>
      </c>
      <c r="C30" s="94" t="str">
        <f>[5]List1!C9</f>
        <v>Akademie moderní gymnastiky KP</v>
      </c>
      <c r="D30" s="120">
        <f>[5]List2!Q11</f>
        <v>12.55</v>
      </c>
      <c r="E30" s="9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thickBo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43"/>
      <c r="B33" s="12"/>
      <c r="C33" s="43"/>
      <c r="D33" s="161" t="str">
        <f>S8</f>
        <v>Kužele</v>
      </c>
      <c r="E33" s="16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" thickBot="1" x14ac:dyDescent="0.35">
      <c r="A34" s="46" t="s">
        <v>4</v>
      </c>
      <c r="B34" s="80" t="s">
        <v>5</v>
      </c>
      <c r="C34" s="81" t="s">
        <v>6</v>
      </c>
      <c r="D34" s="168" t="s">
        <v>11</v>
      </c>
      <c r="E34" s="16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84">
        <v>1</v>
      </c>
      <c r="B35" s="85" t="str">
        <f>[5]List2!B13</f>
        <v>Heinrichová Dorota</v>
      </c>
      <c r="C35" s="169" t="str">
        <f>[5]List1!C10</f>
        <v>SK MG Máj České Budějovice</v>
      </c>
      <c r="D35" s="118">
        <f>[5]List2!Q16</f>
        <v>15.45</v>
      </c>
      <c r="E35" s="8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" thickBot="1" x14ac:dyDescent="0.35">
      <c r="A36" s="93">
        <v>2</v>
      </c>
      <c r="B36" s="7" t="str">
        <f>[5]List2!B9</f>
        <v>Bušo Magdaléna</v>
      </c>
      <c r="C36" s="170" t="str">
        <f>[5]List1!C9</f>
        <v>Akademie moderní gymnastiky KP</v>
      </c>
      <c r="D36" s="120">
        <f>[5]List2!Q12</f>
        <v>14.850000000000001</v>
      </c>
      <c r="E36" s="9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</sheetData>
  <mergeCells count="4">
    <mergeCell ref="D8:H8"/>
    <mergeCell ref="I8:M8"/>
    <mergeCell ref="N8:R8"/>
    <mergeCell ref="S8:W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C1" sqref="C1"/>
    </sheetView>
  </sheetViews>
  <sheetFormatPr defaultRowHeight="14.4" x14ac:dyDescent="0.3"/>
  <cols>
    <col min="2" max="2" width="29.6640625" bestFit="1" customWidth="1"/>
    <col min="3" max="3" width="16.109375" bestFit="1" customWidth="1"/>
  </cols>
  <sheetData>
    <row r="1" spans="1:20" ht="21" x14ac:dyDescent="0.4">
      <c r="A1" s="2"/>
      <c r="B1" s="1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8.8" x14ac:dyDescent="0.55000000000000004">
      <c r="A3" s="2"/>
      <c r="B3" s="16" t="str">
        <f>[6]List1!B3</f>
        <v xml:space="preserve">Oblastní přebor 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2"/>
      <c r="B4" s="3" t="str">
        <f>[6]List1!B4</f>
        <v>Tábor 27.4.2024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2"/>
      <c r="B6" s="14" t="str">
        <f>[6]List1!B6</f>
        <v>Kategorie: Naděje starší B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 thickBot="1" x14ac:dyDescent="0.35">
      <c r="A8" s="43"/>
      <c r="B8" s="12"/>
      <c r="C8" s="12"/>
      <c r="D8" s="97" t="str">
        <f>[6]List1!D8</f>
        <v>Obruč</v>
      </c>
      <c r="E8" s="97"/>
      <c r="F8" s="97"/>
      <c r="G8" s="97"/>
      <c r="H8" s="97"/>
      <c r="I8" s="98" t="str">
        <f>[6]List1!E8</f>
        <v>Kužele</v>
      </c>
      <c r="J8" s="97"/>
      <c r="K8" s="97"/>
      <c r="L8" s="97"/>
      <c r="M8" s="99"/>
      <c r="N8" s="98" t="str">
        <f>[6]List1!F8</f>
        <v>Lib.náčiní</v>
      </c>
      <c r="O8" s="97"/>
      <c r="P8" s="97"/>
      <c r="Q8" s="97"/>
      <c r="R8" s="99"/>
      <c r="S8" s="100" t="s">
        <v>40</v>
      </c>
      <c r="T8" s="2"/>
    </row>
    <row r="9" spans="1:20" ht="15" thickBot="1" x14ac:dyDescent="0.35">
      <c r="A9" s="46" t="s">
        <v>4</v>
      </c>
      <c r="B9" s="13" t="s">
        <v>5</v>
      </c>
      <c r="C9" s="13" t="s">
        <v>6</v>
      </c>
      <c r="D9" s="101" t="s">
        <v>7</v>
      </c>
      <c r="E9" s="102" t="s">
        <v>8</v>
      </c>
      <c r="F9" s="103" t="s">
        <v>9</v>
      </c>
      <c r="G9" s="104" t="s">
        <v>10</v>
      </c>
      <c r="H9" s="105" t="s">
        <v>11</v>
      </c>
      <c r="I9" s="106" t="s">
        <v>7</v>
      </c>
      <c r="J9" s="107" t="s">
        <v>8</v>
      </c>
      <c r="K9" s="108" t="s">
        <v>9</v>
      </c>
      <c r="L9" s="108" t="s">
        <v>10</v>
      </c>
      <c r="M9" s="109" t="s">
        <v>11</v>
      </c>
      <c r="N9" s="110" t="s">
        <v>7</v>
      </c>
      <c r="O9" s="110" t="s">
        <v>8</v>
      </c>
      <c r="P9" s="110" t="s">
        <v>9</v>
      </c>
      <c r="Q9" s="110" t="s">
        <v>10</v>
      </c>
      <c r="R9" s="110" t="s">
        <v>11</v>
      </c>
      <c r="S9" s="111"/>
      <c r="T9" s="2"/>
    </row>
    <row r="10" spans="1:20" x14ac:dyDescent="0.3">
      <c r="A10" s="56">
        <v>1</v>
      </c>
      <c r="B10" s="57" t="str">
        <f>[6]List2!B18</f>
        <v>Procházková Beata - 2011</v>
      </c>
      <c r="C10" s="40" t="str">
        <f>[6]List1!C12</f>
        <v>GSK Tábor</v>
      </c>
      <c r="D10" s="17">
        <f>[6]List2!E18</f>
        <v>3.9000000000000004</v>
      </c>
      <c r="E10" s="29">
        <f>[6]List2!J18</f>
        <v>4.5499999999999989</v>
      </c>
      <c r="F10" s="18">
        <f>[6]List2!O18</f>
        <v>6</v>
      </c>
      <c r="G10" s="19">
        <f>[6]List2!P18</f>
        <v>0</v>
      </c>
      <c r="H10" s="58">
        <f>[6]List2!Q18</f>
        <v>14.45</v>
      </c>
      <c r="I10" s="59">
        <f>[6]List2!E19</f>
        <v>4.4000000000000004</v>
      </c>
      <c r="J10" s="60">
        <f>[6]List2!J19</f>
        <v>4.6000000000000005</v>
      </c>
      <c r="K10" s="17">
        <f>[6]List2!O19</f>
        <v>5.0499999999999989</v>
      </c>
      <c r="L10" s="17">
        <f>[6]List2!P19</f>
        <v>0</v>
      </c>
      <c r="M10" s="18">
        <f>[6]List2!Q19</f>
        <v>14.049999999999999</v>
      </c>
      <c r="N10" s="112">
        <f>[6]List2!E20</f>
        <v>2.9000000000000004</v>
      </c>
      <c r="O10" s="112">
        <f>[6]List2!J20</f>
        <v>4.8999999999999995</v>
      </c>
      <c r="P10" s="112">
        <f>[6]List2!O20</f>
        <v>4.6999999999999984</v>
      </c>
      <c r="Q10" s="112">
        <f>[6]List2!P20</f>
        <v>0</v>
      </c>
      <c r="R10" s="112">
        <f>[6]List2!Q20</f>
        <v>12.499999999999998</v>
      </c>
      <c r="S10" s="61">
        <f>[6]List2!R20</f>
        <v>41</v>
      </c>
      <c r="T10" s="2"/>
    </row>
    <row r="11" spans="1:20" x14ac:dyDescent="0.3">
      <c r="A11" s="4">
        <v>2</v>
      </c>
      <c r="B11" s="11" t="str">
        <f>[6]List2!B15</f>
        <v>Strupková Sára - 2012</v>
      </c>
      <c r="C11" s="40" t="str">
        <f>[6]List1!C11</f>
        <v>TJ Jiskra Humpolec</v>
      </c>
      <c r="D11" s="20">
        <f>[6]List2!E15</f>
        <v>2.1</v>
      </c>
      <c r="E11" s="29">
        <f>[6]List2!J15</f>
        <v>3.7499999999999982</v>
      </c>
      <c r="F11" s="18">
        <f>[6]List2!O15</f>
        <v>4.8000000000000007</v>
      </c>
      <c r="G11" s="21">
        <f>[6]List2!P15</f>
        <v>0</v>
      </c>
      <c r="H11" s="64">
        <f>[6]List2!Q15</f>
        <v>10.649999999999999</v>
      </c>
      <c r="I11" s="65">
        <f>[6]List2!E16</f>
        <v>2.6</v>
      </c>
      <c r="J11" s="60">
        <f>[6]List2!J16</f>
        <v>3.2999999999999989</v>
      </c>
      <c r="K11" s="17">
        <f>[6]List2!O16</f>
        <v>5.15</v>
      </c>
      <c r="L11" s="20">
        <f>[6]List2!P16</f>
        <v>0</v>
      </c>
      <c r="M11" s="63">
        <f>[6]List2!Q16</f>
        <v>11.049999999999999</v>
      </c>
      <c r="N11" s="113">
        <f>[6]List2!E17</f>
        <v>2.2000000000000002</v>
      </c>
      <c r="O11" s="112">
        <f>[6]List2!J17</f>
        <v>3.2</v>
      </c>
      <c r="P11" s="112">
        <f>[6]List2!O17</f>
        <v>4.2</v>
      </c>
      <c r="Q11" s="113">
        <f>[6]List2!P17</f>
        <v>0</v>
      </c>
      <c r="R11" s="113">
        <f>[6]List2!Q17</f>
        <v>9.6000000000000014</v>
      </c>
      <c r="S11" s="67">
        <f>[6]List2!R17</f>
        <v>31.299999999999997</v>
      </c>
      <c r="T11" s="2"/>
    </row>
    <row r="12" spans="1:20" x14ac:dyDescent="0.3">
      <c r="A12" s="4">
        <v>3</v>
      </c>
      <c r="B12" s="11" t="str">
        <f>[6]List2!B12</f>
        <v>Křížovská Adéla - 2012</v>
      </c>
      <c r="C12" s="40" t="str">
        <f>[6]List1!C10</f>
        <v>Akademie moderní gymnastiky KP</v>
      </c>
      <c r="D12" s="20">
        <f>[6]List2!E12</f>
        <v>4.3000000000000007</v>
      </c>
      <c r="E12" s="29">
        <f>[6]List2!J12</f>
        <v>4.5500000000000007</v>
      </c>
      <c r="F12" s="18">
        <f>[6]List2!O12</f>
        <v>6.35</v>
      </c>
      <c r="G12" s="21">
        <f>[6]List2!P12</f>
        <v>0</v>
      </c>
      <c r="H12" s="64">
        <f>[6]List2!Q12</f>
        <v>15.200000000000001</v>
      </c>
      <c r="I12" s="65">
        <f>[6]List2!E13</f>
        <v>3.8</v>
      </c>
      <c r="J12" s="60">
        <f>[6]List2!J13</f>
        <v>4.2500000000000009</v>
      </c>
      <c r="K12" s="17">
        <f>[6]List2!O13</f>
        <v>5.7</v>
      </c>
      <c r="L12" s="20">
        <f>[6]List2!P13</f>
        <v>0</v>
      </c>
      <c r="M12" s="63">
        <f>[6]List2!Q13</f>
        <v>13.75</v>
      </c>
      <c r="N12" s="113">
        <f>[6]List2!E14</f>
        <v>0</v>
      </c>
      <c r="O12" s="112">
        <f>[6]List2!J14</f>
        <v>0</v>
      </c>
      <c r="P12" s="112">
        <f>[6]List2!O14</f>
        <v>0</v>
      </c>
      <c r="Q12" s="113">
        <f>[6]List2!P14</f>
        <v>0</v>
      </c>
      <c r="R12" s="113">
        <f>[6]List2!Q14</f>
        <v>0</v>
      </c>
      <c r="S12" s="67">
        <f>[6]List2!R14</f>
        <v>28.950000000000003</v>
      </c>
      <c r="T12" s="2"/>
    </row>
    <row r="13" spans="1:20" x14ac:dyDescent="0.3">
      <c r="A13" s="4">
        <v>4</v>
      </c>
      <c r="B13" s="11" t="str">
        <f>[6]List2!B9</f>
        <v>Koshman Sofia - 2012</v>
      </c>
      <c r="C13" s="40" t="str">
        <f>[6]List1!C9</f>
        <v>Akademie moderní gymnastiky KP</v>
      </c>
      <c r="D13" s="20">
        <f>[6]List2!E9</f>
        <v>2.1</v>
      </c>
      <c r="E13" s="29">
        <f>[6]List2!J9</f>
        <v>3.8500000000000023</v>
      </c>
      <c r="F13" s="18">
        <f>[6]List2!O9</f>
        <v>5.4499999999999984</v>
      </c>
      <c r="G13" s="21">
        <f>[6]List2!P9</f>
        <v>0</v>
      </c>
      <c r="H13" s="64">
        <f>[6]List2!Q9</f>
        <v>11.400000000000002</v>
      </c>
      <c r="I13" s="65">
        <f>[6]List2!E10</f>
        <v>1</v>
      </c>
      <c r="J13" s="60">
        <f>[6]List2!J10</f>
        <v>3.4499999999999993</v>
      </c>
      <c r="K13" s="17">
        <f>[6]List2!O10</f>
        <v>5.1000000000000005</v>
      </c>
      <c r="L13" s="20">
        <f>[6]List2!P10</f>
        <v>0</v>
      </c>
      <c r="M13" s="63">
        <f>[6]List2!Q10</f>
        <v>9.5500000000000007</v>
      </c>
      <c r="N13" s="113">
        <f>[6]List2!E11</f>
        <v>0.8</v>
      </c>
      <c r="O13" s="112">
        <f>[6]List2!J11</f>
        <v>2.6999999999999993</v>
      </c>
      <c r="P13" s="112">
        <f>[6]List2!O11</f>
        <v>4.0999999999999988</v>
      </c>
      <c r="Q13" s="113">
        <f>[6]List2!P11</f>
        <v>0</v>
      </c>
      <c r="R13" s="113">
        <f>[6]List2!Q11</f>
        <v>7.5999999999999979</v>
      </c>
      <c r="S13" s="67">
        <f>[6]List2!R11</f>
        <v>28.55</v>
      </c>
      <c r="T13" s="2"/>
    </row>
    <row r="14" spans="1:20" x14ac:dyDescent="0.3">
      <c r="A14" s="4">
        <v>5</v>
      </c>
      <c r="B14" s="11" t="str">
        <f>[6]List2!B21</f>
        <v>Bártlová Stela - 2011</v>
      </c>
      <c r="C14" s="40" t="str">
        <f>[6]List1!C13</f>
        <v>TJ Jiskra Humpolec</v>
      </c>
      <c r="D14" s="20">
        <f>[6]List2!E21</f>
        <v>2</v>
      </c>
      <c r="E14" s="29">
        <f>[6]List2!J21</f>
        <v>3.450000000000002</v>
      </c>
      <c r="F14" s="18">
        <f>[6]List2!O21</f>
        <v>4.7500000000000009</v>
      </c>
      <c r="G14" s="21">
        <f>[6]List2!P21</f>
        <v>0</v>
      </c>
      <c r="H14" s="64">
        <f>[6]List2!Q21</f>
        <v>10.200000000000003</v>
      </c>
      <c r="I14" s="65">
        <f>[6]List2!E22</f>
        <v>1.6</v>
      </c>
      <c r="J14" s="60">
        <f>[6]List2!J22</f>
        <v>2.7999999999999989</v>
      </c>
      <c r="K14" s="17">
        <f>[6]List2!O22</f>
        <v>3.2499999999999991</v>
      </c>
      <c r="L14" s="20">
        <f>[6]List2!P22</f>
        <v>0</v>
      </c>
      <c r="M14" s="63">
        <f>[6]List2!Q22</f>
        <v>7.6499999999999977</v>
      </c>
      <c r="N14" s="113">
        <f>[6]List2!E23</f>
        <v>1.9</v>
      </c>
      <c r="O14" s="112">
        <f>[6]List2!J23</f>
        <v>3.5999999999999988</v>
      </c>
      <c r="P14" s="112">
        <f>[6]List2!O23</f>
        <v>5.15</v>
      </c>
      <c r="Q14" s="113">
        <f>[6]List2!P23</f>
        <v>0</v>
      </c>
      <c r="R14" s="113">
        <f>[6]List2!Q23</f>
        <v>10.649999999999999</v>
      </c>
      <c r="S14" s="67">
        <f>[6]List2!R23</f>
        <v>28.5</v>
      </c>
      <c r="T14" s="2"/>
    </row>
    <row r="15" spans="1:20" ht="15" thickBo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">
      <c r="A16" s="43"/>
      <c r="B16" s="12"/>
      <c r="C16" s="43"/>
      <c r="D16" s="78" t="str">
        <f>D8</f>
        <v>Obruč</v>
      </c>
      <c r="E16" s="7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" thickBot="1" x14ac:dyDescent="0.35">
      <c r="A17" s="46" t="s">
        <v>4</v>
      </c>
      <c r="B17" s="80" t="s">
        <v>5</v>
      </c>
      <c r="C17" s="81" t="s">
        <v>6</v>
      </c>
      <c r="D17" s="82" t="s">
        <v>11</v>
      </c>
      <c r="E17" s="8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">
      <c r="A18" s="84">
        <v>1</v>
      </c>
      <c r="B18" s="85" t="str">
        <f>[6]List2!B12</f>
        <v>Křížovská Adéla - 2012</v>
      </c>
      <c r="C18" s="86" t="str">
        <f>[6]List1!C10</f>
        <v>Akademie moderní gymnastiky KP</v>
      </c>
      <c r="D18" s="118">
        <f>[6]List2!Q12</f>
        <v>15.200000000000001</v>
      </c>
      <c r="E18" s="8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89">
        <v>2</v>
      </c>
      <c r="B19" s="6" t="str">
        <f>[6]List2!B18</f>
        <v>Procházková Beata - 2011</v>
      </c>
      <c r="C19" s="90" t="str">
        <f>[6]List1!C12</f>
        <v>GSK Tábor</v>
      </c>
      <c r="D19" s="119">
        <f>[6]List2!Q18</f>
        <v>14.45</v>
      </c>
      <c r="E19" s="9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89">
        <v>3</v>
      </c>
      <c r="B20" s="6" t="str">
        <f>[6]List2!B9</f>
        <v>Koshman Sofia - 2012</v>
      </c>
      <c r="C20" s="90" t="str">
        <f>[6]List1!C9</f>
        <v>Akademie moderní gymnastiky KP</v>
      </c>
      <c r="D20" s="119">
        <f>[6]List2!Q9</f>
        <v>11.400000000000002</v>
      </c>
      <c r="E20" s="9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89">
        <v>4</v>
      </c>
      <c r="B21" s="6" t="str">
        <f>[6]List2!B15</f>
        <v>Strupková Sára - 2012</v>
      </c>
      <c r="C21" s="90" t="str">
        <f>[6]List1!C11</f>
        <v>TJ Jiskra Humpolec</v>
      </c>
      <c r="D21" s="119">
        <f>[6]List2!Q15</f>
        <v>10.649999999999999</v>
      </c>
      <c r="E21" s="9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" thickBot="1" x14ac:dyDescent="0.35">
      <c r="A22" s="93">
        <v>5</v>
      </c>
      <c r="B22" s="7" t="str">
        <f>[6]List2!B21</f>
        <v>Bártlová Stela - 2011</v>
      </c>
      <c r="C22" s="94" t="str">
        <f>[6]List1!C13</f>
        <v>TJ Jiskra Humpolec</v>
      </c>
      <c r="D22" s="120">
        <f>[6]List2!Q21</f>
        <v>10.200000000000003</v>
      </c>
      <c r="E22" s="9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" thickBo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43"/>
      <c r="B26" s="12"/>
      <c r="C26" s="43"/>
      <c r="D26" s="78" t="str">
        <f>I8</f>
        <v>Kužele</v>
      </c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" thickBot="1" x14ac:dyDescent="0.35">
      <c r="A27" s="46" t="s">
        <v>4</v>
      </c>
      <c r="B27" s="80" t="s">
        <v>5</v>
      </c>
      <c r="C27" s="81" t="s">
        <v>6</v>
      </c>
      <c r="D27" s="82" t="s">
        <v>11</v>
      </c>
      <c r="E27" s="8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84">
        <v>1</v>
      </c>
      <c r="B28" s="85" t="str">
        <f>[6]List2!B18</f>
        <v>Procházková Beata - 2011</v>
      </c>
      <c r="C28" s="86" t="str">
        <f>[6]List1!C12</f>
        <v>GSK Tábor</v>
      </c>
      <c r="D28" s="118">
        <f>[6]List2!Q19</f>
        <v>14.049999999999999</v>
      </c>
      <c r="E28" s="8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">
      <c r="A29" s="89">
        <v>2</v>
      </c>
      <c r="B29" s="6" t="str">
        <f>[6]List2!B12</f>
        <v>Křížovská Adéla - 2012</v>
      </c>
      <c r="C29" s="90" t="str">
        <f>[6]List1!C10</f>
        <v>Akademie moderní gymnastiky KP</v>
      </c>
      <c r="D29" s="119">
        <f>[6]List2!Q13</f>
        <v>13.75</v>
      </c>
      <c r="E29" s="9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s="89">
        <v>3</v>
      </c>
      <c r="B30" s="6" t="str">
        <f>[6]List2!B15</f>
        <v>Strupková Sára - 2012</v>
      </c>
      <c r="C30" s="90" t="str">
        <f>[6]List1!C11</f>
        <v>TJ Jiskra Humpolec</v>
      </c>
      <c r="D30" s="119">
        <f>[6]List2!Q16</f>
        <v>11.049999999999999</v>
      </c>
      <c r="E30" s="9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s="89">
        <v>4</v>
      </c>
      <c r="B31" s="6" t="str">
        <f>[6]List2!B9</f>
        <v>Koshman Sofia - 2012</v>
      </c>
      <c r="C31" s="90" t="str">
        <f>[6]List1!C9</f>
        <v>Akademie moderní gymnastiky KP</v>
      </c>
      <c r="D31" s="119">
        <f>[6]List2!Q10</f>
        <v>9.5500000000000007</v>
      </c>
      <c r="E31" s="9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" thickBot="1" x14ac:dyDescent="0.35">
      <c r="A32" s="93">
        <v>5</v>
      </c>
      <c r="B32" s="7" t="str">
        <f>[6]List2!B21</f>
        <v>Bártlová Stela - 2011</v>
      </c>
      <c r="C32" s="94" t="str">
        <f>[6]List1!C13</f>
        <v>TJ Jiskra Humpolec</v>
      </c>
      <c r="D32" s="120">
        <f>[6]List2!Q22</f>
        <v>7.6499999999999977</v>
      </c>
      <c r="E32" s="9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" thickBo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s="43"/>
      <c r="B35" s="12"/>
      <c r="C35" s="43"/>
      <c r="D35" s="78" t="str">
        <f>N8</f>
        <v>Lib.náčiní</v>
      </c>
      <c r="E35" s="7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" thickBot="1" x14ac:dyDescent="0.35">
      <c r="A36" s="46" t="s">
        <v>4</v>
      </c>
      <c r="B36" s="80" t="s">
        <v>5</v>
      </c>
      <c r="C36" s="81" t="s">
        <v>6</v>
      </c>
      <c r="D36" s="82" t="s">
        <v>11</v>
      </c>
      <c r="E36" s="8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3">
      <c r="A37" s="84">
        <v>1</v>
      </c>
      <c r="B37" s="85" t="str">
        <f>[6]List2!B18</f>
        <v>Procházková Beata - 2011</v>
      </c>
      <c r="C37" s="86" t="str">
        <f>[6]List1!C12</f>
        <v>GSK Tábor</v>
      </c>
      <c r="D37" s="118">
        <f>[6]List2!Q20</f>
        <v>12.499999999999998</v>
      </c>
      <c r="E37" s="8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s="89">
        <v>2</v>
      </c>
      <c r="B38" s="6" t="str">
        <f>[6]List2!B21</f>
        <v>Bártlová Stela - 2011</v>
      </c>
      <c r="C38" s="90" t="str">
        <f>[6]List1!C13</f>
        <v>TJ Jiskra Humpolec</v>
      </c>
      <c r="D38" s="119">
        <f>[6]List2!Q23</f>
        <v>10.649999999999999</v>
      </c>
      <c r="E38" s="9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s="89">
        <v>3</v>
      </c>
      <c r="B39" s="6" t="str">
        <f>[6]List2!B15</f>
        <v>Strupková Sára - 2012</v>
      </c>
      <c r="C39" s="90" t="str">
        <f>[6]List1!C11</f>
        <v>TJ Jiskra Humpolec</v>
      </c>
      <c r="D39" s="119">
        <f>[6]List2!Q17</f>
        <v>9.6000000000000014</v>
      </c>
      <c r="E39" s="9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89">
        <v>4</v>
      </c>
      <c r="B40" s="6" t="str">
        <f>[6]List2!B9</f>
        <v>Koshman Sofia - 2012</v>
      </c>
      <c r="C40" s="90" t="str">
        <f>[6]List1!C9</f>
        <v>Akademie moderní gymnastiky KP</v>
      </c>
      <c r="D40" s="119">
        <f>[6]List2!Q11</f>
        <v>7.5999999999999979</v>
      </c>
      <c r="E40" s="9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" thickBot="1" x14ac:dyDescent="0.35">
      <c r="A41" s="93">
        <v>5</v>
      </c>
      <c r="B41" s="7" t="str">
        <f>[6]List2!B12</f>
        <v>Křížovská Adéla - 2012</v>
      </c>
      <c r="C41" s="94" t="str">
        <f>[6]List1!C10</f>
        <v>Akademie moderní gymnastiky KP</v>
      </c>
      <c r="D41" s="120">
        <f>[6]List2!Q14</f>
        <v>0</v>
      </c>
      <c r="E41" s="9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</sheetData>
  <mergeCells count="9">
    <mergeCell ref="D27:E27"/>
    <mergeCell ref="D35:E35"/>
    <mergeCell ref="D36:E36"/>
    <mergeCell ref="D8:H8"/>
    <mergeCell ref="I8:M8"/>
    <mergeCell ref="N8:R8"/>
    <mergeCell ref="D16:E16"/>
    <mergeCell ref="D17:E17"/>
    <mergeCell ref="D26:E2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workbookViewId="0">
      <selection activeCell="C1" sqref="C1"/>
    </sheetView>
  </sheetViews>
  <sheetFormatPr defaultRowHeight="14.4" x14ac:dyDescent="0.3"/>
  <cols>
    <col min="2" max="2" width="29.6640625" bestFit="1" customWidth="1"/>
    <col min="3" max="3" width="13.77734375" bestFit="1" customWidth="1"/>
  </cols>
  <sheetData>
    <row r="1" spans="1:25" ht="21" x14ac:dyDescent="0.4">
      <c r="A1" s="2"/>
      <c r="B1" s="1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8.8" x14ac:dyDescent="0.55000000000000004">
      <c r="A3" s="2"/>
      <c r="B3" s="16" t="str">
        <f>[7]List1!B3</f>
        <v xml:space="preserve">Oblastní přebor 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3" t="str">
        <f>[7]List1!B4</f>
        <v>Tábor 27.4.2024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14" t="str">
        <f>[7]List1!B6</f>
        <v xml:space="preserve">Kategorie: Naděje starší A 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thickBot="1" x14ac:dyDescent="0.35">
      <c r="A8" s="121"/>
      <c r="B8" s="122"/>
      <c r="C8" s="122"/>
      <c r="D8" s="123" t="str">
        <f>[7]List1!D8</f>
        <v>Obruč</v>
      </c>
      <c r="E8" s="123"/>
      <c r="F8" s="123"/>
      <c r="G8" s="123"/>
      <c r="H8" s="123"/>
      <c r="I8" s="124" t="str">
        <f>[7]List1!E8</f>
        <v>Míč</v>
      </c>
      <c r="J8" s="123"/>
      <c r="K8" s="123"/>
      <c r="L8" s="123"/>
      <c r="M8" s="125"/>
      <c r="N8" s="124" t="str">
        <f>[7]List1!F8</f>
        <v xml:space="preserve">Kužele </v>
      </c>
      <c r="O8" s="123"/>
      <c r="P8" s="123"/>
      <c r="Q8" s="123"/>
      <c r="R8" s="125"/>
      <c r="S8" s="124" t="str">
        <f>[7]List1!G8</f>
        <v>Stuha</v>
      </c>
      <c r="T8" s="123"/>
      <c r="U8" s="123"/>
      <c r="V8" s="123"/>
      <c r="W8" s="125"/>
      <c r="X8" s="126" t="s">
        <v>40</v>
      </c>
      <c r="Y8" s="2"/>
    </row>
    <row r="9" spans="1:25" ht="15" thickBot="1" x14ac:dyDescent="0.35">
      <c r="A9" s="127" t="s">
        <v>4</v>
      </c>
      <c r="B9" s="128" t="s">
        <v>5</v>
      </c>
      <c r="C9" s="128" t="s">
        <v>6</v>
      </c>
      <c r="D9" s="129" t="s">
        <v>7</v>
      </c>
      <c r="E9" s="130" t="s">
        <v>8</v>
      </c>
      <c r="F9" s="131" t="s">
        <v>9</v>
      </c>
      <c r="G9" s="128" t="s">
        <v>10</v>
      </c>
      <c r="H9" s="132" t="s">
        <v>11</v>
      </c>
      <c r="I9" s="133" t="s">
        <v>7</v>
      </c>
      <c r="J9" s="134" t="s">
        <v>8</v>
      </c>
      <c r="K9" s="135" t="s">
        <v>9</v>
      </c>
      <c r="L9" s="135" t="s">
        <v>10</v>
      </c>
      <c r="M9" s="136" t="s">
        <v>11</v>
      </c>
      <c r="N9" s="137" t="s">
        <v>7</v>
      </c>
      <c r="O9" s="137" t="s">
        <v>8</v>
      </c>
      <c r="P9" s="137" t="s">
        <v>9</v>
      </c>
      <c r="Q9" s="137" t="s">
        <v>10</v>
      </c>
      <c r="R9" s="137" t="s">
        <v>11</v>
      </c>
      <c r="S9" s="137" t="s">
        <v>7</v>
      </c>
      <c r="T9" s="137" t="s">
        <v>8</v>
      </c>
      <c r="U9" s="137" t="s">
        <v>9</v>
      </c>
      <c r="V9" s="137" t="s">
        <v>10</v>
      </c>
      <c r="W9" s="137" t="s">
        <v>11</v>
      </c>
      <c r="X9" s="138"/>
      <c r="Y9" s="2"/>
    </row>
    <row r="10" spans="1:25" x14ac:dyDescent="0.3">
      <c r="A10" s="56">
        <v>1</v>
      </c>
      <c r="B10" s="171" t="str">
        <f>[7]List2!B9</f>
        <v>Návarová Michaela - 2012</v>
      </c>
      <c r="C10" s="40" t="str">
        <f>[7]List1!C9</f>
        <v>SK MG Máj České Budějovice</v>
      </c>
      <c r="D10" s="139">
        <f>[7]List2!E9</f>
        <v>9.1</v>
      </c>
      <c r="E10" s="140">
        <f>[7]List2!J9</f>
        <v>6.15</v>
      </c>
      <c r="F10" s="141">
        <f>[7]List2!O9</f>
        <v>7.15</v>
      </c>
      <c r="G10" s="142">
        <f>[7]List2!P9</f>
        <v>0</v>
      </c>
      <c r="H10" s="143">
        <f>[7]List2!Q9</f>
        <v>22.4</v>
      </c>
      <c r="I10" s="144">
        <f>[7]List2!E10</f>
        <v>8.4</v>
      </c>
      <c r="J10" s="145">
        <f>[7]List2!O10</f>
        <v>6.9999999999999991</v>
      </c>
      <c r="K10" s="139">
        <f>[7]List2!O10</f>
        <v>6.9999999999999991</v>
      </c>
      <c r="L10" s="139">
        <f>[7]List2!P10</f>
        <v>0</v>
      </c>
      <c r="M10" s="141">
        <f>[7]List2!Q10</f>
        <v>21.200000000000003</v>
      </c>
      <c r="N10" s="146">
        <f>[7]List2!E11</f>
        <v>7.8000000000000007</v>
      </c>
      <c r="O10" s="146">
        <f>[7]List2!J11</f>
        <v>5.5</v>
      </c>
      <c r="P10" s="146">
        <f>[7]List2!O11</f>
        <v>6.25</v>
      </c>
      <c r="Q10" s="146">
        <f>[7]List2!P11</f>
        <v>0</v>
      </c>
      <c r="R10" s="146">
        <f>[7]List2!Q11</f>
        <v>19.55</v>
      </c>
      <c r="S10" s="146">
        <f>[7]List2!E12</f>
        <v>5.5</v>
      </c>
      <c r="T10" s="146">
        <f>[7]List2!J12</f>
        <v>5.3000000000000007</v>
      </c>
      <c r="U10" s="146">
        <f>[7]List2!O12</f>
        <v>5.2999999999999989</v>
      </c>
      <c r="V10" s="146">
        <f>[7]List2!P12</f>
        <v>0</v>
      </c>
      <c r="W10" s="146">
        <f>[7]List2!Q12</f>
        <v>16.100000000000001</v>
      </c>
      <c r="X10" s="147">
        <f>[7]List2!R12</f>
        <v>79.25</v>
      </c>
      <c r="Y10" s="2"/>
    </row>
    <row r="11" spans="1:25" x14ac:dyDescent="0.3">
      <c r="A11" s="4">
        <v>2</v>
      </c>
      <c r="B11" s="11" t="str">
        <f>[7]List2!B25</f>
        <v>Filipová Eliška - 2011</v>
      </c>
      <c r="C11" s="40" t="str">
        <f>[7]List1!C13</f>
        <v>RG Proactive Milevsko</v>
      </c>
      <c r="D11" s="172">
        <f>[7]List2!E25</f>
        <v>6.6999999999999993</v>
      </c>
      <c r="E11" s="140">
        <f>[7]List2!J25</f>
        <v>6.25</v>
      </c>
      <c r="F11" s="141">
        <f>[7]List2!O25</f>
        <v>7.0500000000000007</v>
      </c>
      <c r="G11" s="173">
        <f>[7]List2!P25</f>
        <v>0</v>
      </c>
      <c r="H11" s="174">
        <f>[7]List2!Q25</f>
        <v>20</v>
      </c>
      <c r="I11" s="175">
        <f>[7]List2!E26</f>
        <v>5.5</v>
      </c>
      <c r="J11" s="145">
        <f>[7]List2!J26</f>
        <v>5.6499999999999995</v>
      </c>
      <c r="K11" s="139">
        <f>[7]List2!O26</f>
        <v>7</v>
      </c>
      <c r="L11" s="172">
        <f>[7]List2!P26</f>
        <v>0</v>
      </c>
      <c r="M11" s="176">
        <f>[7]List2!Q26</f>
        <v>18.149999999999999</v>
      </c>
      <c r="N11" s="177">
        <f>[7]List2!E27</f>
        <v>5.8</v>
      </c>
      <c r="O11" s="146">
        <f>[7]List2!J27</f>
        <v>5.6000000000000014</v>
      </c>
      <c r="P11" s="146">
        <f>[7]List2!O27</f>
        <v>6.35</v>
      </c>
      <c r="Q11" s="177">
        <f>[7]List2!P27</f>
        <v>0</v>
      </c>
      <c r="R11" s="177">
        <f>[7]List2!Q27</f>
        <v>17.75</v>
      </c>
      <c r="S11" s="177">
        <f>[7]List2!E28</f>
        <v>5.0999999999999996</v>
      </c>
      <c r="T11" s="146">
        <f>[7]List2!J28</f>
        <v>5.4</v>
      </c>
      <c r="U11" s="146">
        <f>[7]List2!O28</f>
        <v>5.3500000000000005</v>
      </c>
      <c r="V11" s="177">
        <f>[7]List2!P28</f>
        <v>0</v>
      </c>
      <c r="W11" s="177">
        <f>[7]List2!Q28</f>
        <v>15.850000000000001</v>
      </c>
      <c r="X11" s="178">
        <f>[7]List2!R28</f>
        <v>71.75</v>
      </c>
      <c r="Y11" s="2"/>
    </row>
    <row r="12" spans="1:25" x14ac:dyDescent="0.3">
      <c r="A12" s="4">
        <v>3</v>
      </c>
      <c r="B12" s="11" t="str">
        <f>[7]List2!B21</f>
        <v>Posavádová Nora - 2012</v>
      </c>
      <c r="C12" s="40" t="str">
        <f>[7]List1!C12</f>
        <v>SK MG Máj České Budějovice</v>
      </c>
      <c r="D12" s="172">
        <f>[7]List2!E21</f>
        <v>6.4</v>
      </c>
      <c r="E12" s="140">
        <f>[7]List2!J21</f>
        <v>5</v>
      </c>
      <c r="F12" s="141">
        <f>[7]List2!O21</f>
        <v>6.6999999999999993</v>
      </c>
      <c r="G12" s="173">
        <f>[7]List2!P21</f>
        <v>0</v>
      </c>
      <c r="H12" s="174">
        <f>[7]List2!Q21</f>
        <v>18.100000000000001</v>
      </c>
      <c r="I12" s="175">
        <f>[7]List2!E22</f>
        <v>5.3</v>
      </c>
      <c r="J12" s="145">
        <f>[7]List2!J22</f>
        <v>5.25</v>
      </c>
      <c r="K12" s="139">
        <f>[7]List2!O22</f>
        <v>6.25</v>
      </c>
      <c r="L12" s="172">
        <f>[7]List2!P22</f>
        <v>0</v>
      </c>
      <c r="M12" s="176">
        <f>[7]List2!Q22</f>
        <v>16.8</v>
      </c>
      <c r="N12" s="177">
        <f>[7]List2!E23</f>
        <v>4.5</v>
      </c>
      <c r="O12" s="146">
        <f>[7]List2!J23</f>
        <v>5.2</v>
      </c>
      <c r="P12" s="146">
        <f>[7]List2!O23</f>
        <v>5.8999999999999986</v>
      </c>
      <c r="Q12" s="177">
        <f>[7]List2!P23</f>
        <v>0.3</v>
      </c>
      <c r="R12" s="177">
        <f>[7]List2!Q23</f>
        <v>15.299999999999997</v>
      </c>
      <c r="S12" s="177">
        <f>[7]List2!E24</f>
        <v>6.1</v>
      </c>
      <c r="T12" s="146">
        <f>[7]List2!J24</f>
        <v>5.549999999999998</v>
      </c>
      <c r="U12" s="146">
        <f>[7]List2!O24</f>
        <v>6.25</v>
      </c>
      <c r="V12" s="177">
        <f>[7]List2!P24</f>
        <v>0</v>
      </c>
      <c r="W12" s="177">
        <f>[7]List2!Q24</f>
        <v>17.899999999999999</v>
      </c>
      <c r="X12" s="178">
        <f>[7]List2!R24</f>
        <v>68.099999999999994</v>
      </c>
      <c r="Y12" s="2"/>
    </row>
    <row r="13" spans="1:25" ht="15" thickBot="1" x14ac:dyDescent="0.35">
      <c r="A13" s="5">
        <v>4</v>
      </c>
      <c r="B13" s="24" t="str">
        <f>[7]List2!B17</f>
        <v>Peroutková Anežka - 2012</v>
      </c>
      <c r="C13" s="68" t="str">
        <f>[7]List1!C11</f>
        <v>SK MG Máj České Budějovice</v>
      </c>
      <c r="D13" s="149">
        <f>[7]List2!E17</f>
        <v>5.5</v>
      </c>
      <c r="E13" s="150">
        <f>[7]List2!J17</f>
        <v>4.9999999999999991</v>
      </c>
      <c r="F13" s="151">
        <f>[7]List2!O17</f>
        <v>6.7500000000000009</v>
      </c>
      <c r="G13" s="152">
        <f>[7]List2!P17</f>
        <v>0</v>
      </c>
      <c r="H13" s="153">
        <f>[7]List2!Q17</f>
        <v>17.25</v>
      </c>
      <c r="I13" s="154">
        <f>[7]List2!E18</f>
        <v>5.3</v>
      </c>
      <c r="J13" s="155">
        <f>[7]List2!J18</f>
        <v>5.1000000000000005</v>
      </c>
      <c r="K13" s="156">
        <f>[7]List2!O18</f>
        <v>6.0500000000000007</v>
      </c>
      <c r="L13" s="149">
        <f>[7]List2!P18</f>
        <v>0</v>
      </c>
      <c r="M13" s="157">
        <f>[7]List2!Q18</f>
        <v>16.450000000000003</v>
      </c>
      <c r="N13" s="158">
        <f>[7]List2!E19</f>
        <v>6</v>
      </c>
      <c r="O13" s="159">
        <f>[7]List2!J19</f>
        <v>5.7</v>
      </c>
      <c r="P13" s="159">
        <f>[7]List2!O19</f>
        <v>6</v>
      </c>
      <c r="Q13" s="158">
        <f>[7]List2!P19</f>
        <v>0</v>
      </c>
      <c r="R13" s="158">
        <f>[7]List2!Q19</f>
        <v>17.7</v>
      </c>
      <c r="S13" s="158">
        <f>[7]List2!E20</f>
        <v>4.3000000000000007</v>
      </c>
      <c r="T13" s="159">
        <f>[7]List2!J20</f>
        <v>4.8000000000000016</v>
      </c>
      <c r="U13" s="159">
        <f>[7]List2!O20</f>
        <v>5.4500000000000011</v>
      </c>
      <c r="V13" s="158">
        <f>[7]List2!P20</f>
        <v>0</v>
      </c>
      <c r="W13" s="158">
        <f>[7]List2!Q20</f>
        <v>14.550000000000002</v>
      </c>
      <c r="X13" s="160">
        <f>[7]List2!R20</f>
        <v>65.95</v>
      </c>
      <c r="Y13" s="2"/>
    </row>
    <row r="14" spans="1:2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" thickBo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43"/>
      <c r="B16" s="12"/>
      <c r="C16" s="43"/>
      <c r="D16" s="179" t="str">
        <f>D8</f>
        <v>Obruč</v>
      </c>
      <c r="E16" s="18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" thickBot="1" x14ac:dyDescent="0.35">
      <c r="A17" s="163" t="s">
        <v>4</v>
      </c>
      <c r="B17" s="80" t="s">
        <v>5</v>
      </c>
      <c r="C17" s="81" t="s">
        <v>6</v>
      </c>
      <c r="D17" s="164" t="s">
        <v>11</v>
      </c>
      <c r="E17" s="18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84">
        <v>1</v>
      </c>
      <c r="B18" s="85" t="str">
        <f>[7]List2!B9</f>
        <v>Návarová Michaela - 2012</v>
      </c>
      <c r="C18" s="86" t="str">
        <f>[7]List1!C9</f>
        <v>SK MG Máj České Budějovice</v>
      </c>
      <c r="D18" s="182">
        <f>[7]List2!Q9</f>
        <v>22.4</v>
      </c>
      <c r="E18" s="18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89">
        <v>2</v>
      </c>
      <c r="B19" s="6" t="str">
        <f>[7]List2!B25</f>
        <v>Filipová Eliška - 2011</v>
      </c>
      <c r="C19" s="90" t="str">
        <f>[7]List1!C13</f>
        <v>RG Proactive Milevsko</v>
      </c>
      <c r="D19" s="183">
        <f>[7]List2!Q25</f>
        <v>20</v>
      </c>
      <c r="E19" s="18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89">
        <v>3</v>
      </c>
      <c r="B20" s="6" t="str">
        <f>[7]List2!B21</f>
        <v>Posavádová Nora - 2012</v>
      </c>
      <c r="C20" s="90" t="str">
        <f>[7]List1!C12</f>
        <v>SK MG Máj České Budějovice</v>
      </c>
      <c r="D20" s="183">
        <f>[7]List2!Q21</f>
        <v>18.100000000000001</v>
      </c>
      <c r="E20" s="18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" thickBot="1" x14ac:dyDescent="0.35">
      <c r="A21" s="93">
        <v>4</v>
      </c>
      <c r="B21" s="7" t="str">
        <f>[7]List2!B17</f>
        <v>Peroutková Anežka - 2012</v>
      </c>
      <c r="C21" s="94" t="str">
        <f>[7]List1!C11</f>
        <v>SK MG Máj České Budějovice</v>
      </c>
      <c r="D21" s="184">
        <f>[7]List2!Q17</f>
        <v>17.25</v>
      </c>
      <c r="E21" s="18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thickBo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43"/>
      <c r="B24" s="12"/>
      <c r="C24" s="43"/>
      <c r="D24" s="161" t="str">
        <f>I8</f>
        <v>Míč</v>
      </c>
      <c r="E24" s="16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" thickBot="1" x14ac:dyDescent="0.35">
      <c r="A25" s="163" t="s">
        <v>4</v>
      </c>
      <c r="B25" s="80" t="s">
        <v>5</v>
      </c>
      <c r="C25" s="81" t="s">
        <v>6</v>
      </c>
      <c r="D25" s="168" t="s">
        <v>11</v>
      </c>
      <c r="E25" s="16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84">
        <v>1</v>
      </c>
      <c r="B26" s="85" t="str">
        <f>[7]List2!B9</f>
        <v>Návarová Michaela - 2012</v>
      </c>
      <c r="C26" s="86" t="str">
        <f>[7]List1!C9</f>
        <v>SK MG Máj České Budějovice</v>
      </c>
      <c r="D26" s="118">
        <f>[7]List2!Q10</f>
        <v>21.200000000000003</v>
      </c>
      <c r="E26" s="8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89">
        <v>2</v>
      </c>
      <c r="B27" s="6" t="str">
        <f>[7]List2!B25</f>
        <v>Filipová Eliška - 2011</v>
      </c>
      <c r="C27" s="90" t="str">
        <f>[7]List1!C13</f>
        <v>RG Proactive Milevsko</v>
      </c>
      <c r="D27" s="119">
        <f>[7]List2!Q26</f>
        <v>18.149999999999999</v>
      </c>
      <c r="E27" s="9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89">
        <v>3</v>
      </c>
      <c r="B28" s="6" t="str">
        <f>[7]List2!B21</f>
        <v>Posavádová Nora - 2012</v>
      </c>
      <c r="C28" s="90" t="str">
        <f>[7]List1!C12</f>
        <v>SK MG Máj České Budějovice</v>
      </c>
      <c r="D28" s="119">
        <f>[7]List2!Q22</f>
        <v>16.8</v>
      </c>
      <c r="E28" s="9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89">
        <v>4</v>
      </c>
      <c r="B29" s="6" t="str">
        <f>[7]List2!B17</f>
        <v>Peroutková Anežka - 2012</v>
      </c>
      <c r="C29" s="90" t="str">
        <f>[7]List1!C11</f>
        <v>SK MG Máj České Budějovice</v>
      </c>
      <c r="D29" s="119">
        <f>[7]List2!Q18</f>
        <v>16.450000000000003</v>
      </c>
      <c r="E29" s="9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" thickBo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43"/>
      <c r="B31" s="12"/>
      <c r="C31" s="43"/>
      <c r="D31" s="161" t="str">
        <f>N8</f>
        <v xml:space="preserve">Kužele </v>
      </c>
      <c r="E31" s="16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thickBot="1" x14ac:dyDescent="0.35">
      <c r="A32" s="163" t="s">
        <v>4</v>
      </c>
      <c r="B32" s="80" t="s">
        <v>5</v>
      </c>
      <c r="C32" s="81" t="s">
        <v>6</v>
      </c>
      <c r="D32" s="168" t="s">
        <v>11</v>
      </c>
      <c r="E32" s="16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84">
        <v>1</v>
      </c>
      <c r="B33" s="85" t="str">
        <f>[7]List2!B9</f>
        <v>Návarová Michaela - 2012</v>
      </c>
      <c r="C33" s="86" t="str">
        <f>[7]List1!C9</f>
        <v>SK MG Máj České Budějovice</v>
      </c>
      <c r="D33" s="118">
        <f>[7]List2!Q11</f>
        <v>19.55</v>
      </c>
      <c r="E33" s="8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89">
        <v>2</v>
      </c>
      <c r="B34" s="6" t="str">
        <f>[7]List2!B25</f>
        <v>Filipová Eliška - 2011</v>
      </c>
      <c r="C34" s="90" t="str">
        <f>[7]List1!C13</f>
        <v>RG Proactive Milevsko</v>
      </c>
      <c r="D34" s="119">
        <f>[7]List2!Q27</f>
        <v>17.75</v>
      </c>
      <c r="E34" s="9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89">
        <v>3</v>
      </c>
      <c r="B35" s="6" t="str">
        <f>[7]List2!B17</f>
        <v>Peroutková Anežka - 2012</v>
      </c>
      <c r="C35" s="90" t="str">
        <f>[7]List1!C11</f>
        <v>SK MG Máj České Budějovice</v>
      </c>
      <c r="D35" s="119">
        <f>[7]List2!Q19</f>
        <v>17.7</v>
      </c>
      <c r="E35" s="9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" thickBot="1" x14ac:dyDescent="0.35">
      <c r="A36" s="93">
        <v>4</v>
      </c>
      <c r="B36" s="7" t="str">
        <f>[7]List2!B21</f>
        <v>Posavádová Nora - 2012</v>
      </c>
      <c r="C36" s="94" t="str">
        <f>[7]List1!C12</f>
        <v>SK MG Máj České Budějovice</v>
      </c>
      <c r="D36" s="120">
        <f>[7]List2!Q23</f>
        <v>15.299999999999997</v>
      </c>
      <c r="E36" s="9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" thickBo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3">
      <c r="A39" s="43"/>
      <c r="B39" s="12"/>
      <c r="C39" s="43"/>
      <c r="D39" s="161" t="str">
        <f>S8</f>
        <v>Stuha</v>
      </c>
      <c r="E39" s="16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thickBot="1" x14ac:dyDescent="0.35">
      <c r="A40" s="163" t="s">
        <v>4</v>
      </c>
      <c r="B40" s="80" t="s">
        <v>5</v>
      </c>
      <c r="C40" s="81" t="s">
        <v>6</v>
      </c>
      <c r="D40" s="168" t="s">
        <v>11</v>
      </c>
      <c r="E40" s="16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3">
      <c r="A41" s="84">
        <v>1</v>
      </c>
      <c r="B41" s="85" t="str">
        <f>[7]List2!B21</f>
        <v>Posavádová Nora - 2012</v>
      </c>
      <c r="C41" s="86" t="str">
        <f>[7]List1!C12</f>
        <v>SK MG Máj České Budějovice</v>
      </c>
      <c r="D41" s="118">
        <f>[7]List2!Q24</f>
        <v>17.899999999999999</v>
      </c>
      <c r="E41" s="8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3">
      <c r="A42" s="89">
        <v>2</v>
      </c>
      <c r="B42" s="6" t="str">
        <f>[7]List2!B9</f>
        <v>Návarová Michaela - 2012</v>
      </c>
      <c r="C42" s="90" t="str">
        <f>[7]List1!C9</f>
        <v>SK MG Máj České Budějovice</v>
      </c>
      <c r="D42" s="119">
        <f>[7]List2!Q12</f>
        <v>16.100000000000001</v>
      </c>
      <c r="E42" s="9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3">
      <c r="A43" s="89">
        <v>3</v>
      </c>
      <c r="B43" s="6" t="str">
        <f>[7]List2!B25</f>
        <v>Filipová Eliška - 2011</v>
      </c>
      <c r="C43" s="90" t="str">
        <f>[7]List1!C13</f>
        <v>RG Proactive Milevsko</v>
      </c>
      <c r="D43" s="119">
        <f>[7]List2!Q28</f>
        <v>15.850000000000001</v>
      </c>
      <c r="E43" s="9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thickBot="1" x14ac:dyDescent="0.35">
      <c r="A44" s="93">
        <v>4</v>
      </c>
      <c r="B44" s="7" t="str">
        <f>[7]List2!B17</f>
        <v>Peroutková Anežka - 2012</v>
      </c>
      <c r="C44" s="94" t="str">
        <f>[7]List1!C11</f>
        <v>SK MG Máj České Budějovice</v>
      </c>
      <c r="D44" s="120">
        <f>[7]List2!Q20</f>
        <v>14.550000000000002</v>
      </c>
      <c r="E44" s="9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</sheetData>
  <mergeCells count="4">
    <mergeCell ref="D8:H8"/>
    <mergeCell ref="I8:M8"/>
    <mergeCell ref="N8:R8"/>
    <mergeCell ref="S8:W8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1" sqref="C1"/>
    </sheetView>
  </sheetViews>
  <sheetFormatPr defaultRowHeight="14.4" x14ac:dyDescent="0.3"/>
  <cols>
    <col min="2" max="2" width="29.6640625" bestFit="1" customWidth="1"/>
    <col min="3" max="3" width="13.77734375" bestFit="1" customWidth="1"/>
  </cols>
  <sheetData>
    <row r="1" spans="1:20" ht="21" x14ac:dyDescent="0.4">
      <c r="A1" s="2"/>
      <c r="B1" s="15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8.8" x14ac:dyDescent="0.55000000000000004">
      <c r="A3" s="2"/>
      <c r="B3" s="16" t="str">
        <f>[8]List1!B3</f>
        <v xml:space="preserve">Oblastní přebor 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2"/>
      <c r="B4" s="3" t="str">
        <f>[8]List1!B4</f>
        <v>Tábor 27.4.2024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2"/>
      <c r="B6" s="14" t="str">
        <f>[8]List1!B6</f>
        <v>Kategorie: Juniorky B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 thickBot="1" x14ac:dyDescent="0.35">
      <c r="A8" s="43"/>
      <c r="B8" s="12"/>
      <c r="C8" s="12"/>
      <c r="D8" s="97" t="str">
        <f>[8]List1!D8</f>
        <v>Míč</v>
      </c>
      <c r="E8" s="97"/>
      <c r="F8" s="97"/>
      <c r="G8" s="97"/>
      <c r="H8" s="97"/>
      <c r="I8" s="98" t="str">
        <f>[8]List1!E8</f>
        <v>Stuha</v>
      </c>
      <c r="J8" s="97"/>
      <c r="K8" s="97"/>
      <c r="L8" s="97"/>
      <c r="M8" s="99"/>
      <c r="N8" s="98" t="str">
        <f>[8]List1!F8</f>
        <v>Lib.náčiní</v>
      </c>
      <c r="O8" s="97"/>
      <c r="P8" s="97"/>
      <c r="Q8" s="97"/>
      <c r="R8" s="99"/>
      <c r="S8" s="100" t="s">
        <v>40</v>
      </c>
      <c r="T8" s="2"/>
    </row>
    <row r="9" spans="1:20" ht="15" thickBot="1" x14ac:dyDescent="0.35">
      <c r="A9" s="46" t="s">
        <v>4</v>
      </c>
      <c r="B9" s="13" t="s">
        <v>5</v>
      </c>
      <c r="C9" s="13" t="s">
        <v>6</v>
      </c>
      <c r="D9" s="101" t="s">
        <v>7</v>
      </c>
      <c r="E9" s="102" t="s">
        <v>8</v>
      </c>
      <c r="F9" s="103" t="s">
        <v>9</v>
      </c>
      <c r="G9" s="104" t="s">
        <v>10</v>
      </c>
      <c r="H9" s="105" t="s">
        <v>11</v>
      </c>
      <c r="I9" s="106" t="s">
        <v>7</v>
      </c>
      <c r="J9" s="107" t="s">
        <v>8</v>
      </c>
      <c r="K9" s="108" t="s">
        <v>9</v>
      </c>
      <c r="L9" s="108" t="s">
        <v>10</v>
      </c>
      <c r="M9" s="109" t="s">
        <v>11</v>
      </c>
      <c r="N9" s="110" t="s">
        <v>7</v>
      </c>
      <c r="O9" s="110" t="s">
        <v>8</v>
      </c>
      <c r="P9" s="110" t="s">
        <v>9</v>
      </c>
      <c r="Q9" s="110" t="s">
        <v>10</v>
      </c>
      <c r="R9" s="110" t="s">
        <v>11</v>
      </c>
      <c r="S9" s="111"/>
      <c r="T9" s="2"/>
    </row>
    <row r="10" spans="1:20" x14ac:dyDescent="0.3">
      <c r="A10" s="56">
        <v>1</v>
      </c>
      <c r="B10" s="57" t="str">
        <f>[8]List2!B12</f>
        <v>Arutiunian Vira - 2010</v>
      </c>
      <c r="C10" s="40" t="str">
        <f>[8]List1!C10</f>
        <v>SK MG Máj České Budějovice</v>
      </c>
      <c r="D10" s="17">
        <f>[8]List2!E12</f>
        <v>6.2</v>
      </c>
      <c r="E10" s="29">
        <f>[8]List2!J12</f>
        <v>5.65</v>
      </c>
      <c r="F10" s="18">
        <f>[8]List2!O12</f>
        <v>6.3500000000000005</v>
      </c>
      <c r="G10" s="19">
        <f>[8]List2!P12</f>
        <v>0</v>
      </c>
      <c r="H10" s="58">
        <f>[8]List2!Q12</f>
        <v>18.200000000000003</v>
      </c>
      <c r="I10" s="59">
        <f>[8]List2!E13</f>
        <v>5.5</v>
      </c>
      <c r="J10" s="60">
        <f>[8]List2!J13</f>
        <v>4.9499999999999993</v>
      </c>
      <c r="K10" s="17">
        <f>[8]List2!O13</f>
        <v>5.6000000000000014</v>
      </c>
      <c r="L10" s="17">
        <f>[8]List2!P13</f>
        <v>0</v>
      </c>
      <c r="M10" s="18">
        <f>[8]List2!Q13</f>
        <v>16.05</v>
      </c>
      <c r="N10" s="112">
        <f>[8]List2!E14</f>
        <v>8.4</v>
      </c>
      <c r="O10" s="112">
        <f>[8]List2!J14</f>
        <v>5.95</v>
      </c>
      <c r="P10" s="112">
        <f>[8]List2!O14</f>
        <v>6.6</v>
      </c>
      <c r="Q10" s="112">
        <f>[8]List2!P14</f>
        <v>0</v>
      </c>
      <c r="R10" s="112">
        <f>[8]List2!Q14</f>
        <v>20.950000000000003</v>
      </c>
      <c r="S10" s="61">
        <f>[8]List2!R14</f>
        <v>55.2</v>
      </c>
      <c r="T10" s="2"/>
    </row>
    <row r="11" spans="1:20" x14ac:dyDescent="0.3">
      <c r="A11" s="4">
        <v>2</v>
      </c>
      <c r="B11" s="11" t="str">
        <f>[8]List2!B15</f>
        <v>Posavádová Stella - 2010</v>
      </c>
      <c r="C11" s="40" t="str">
        <f>[8]List1!C11</f>
        <v>SK MG Máj České Budějovice</v>
      </c>
      <c r="D11" s="20">
        <f>[8]List2!E15</f>
        <v>5.4</v>
      </c>
      <c r="E11" s="29">
        <f>[8]List2!J15</f>
        <v>5.3</v>
      </c>
      <c r="F11" s="18">
        <f>[8]List2!O15</f>
        <v>4.7499999999999991</v>
      </c>
      <c r="G11" s="21">
        <f>[8]List2!P15</f>
        <v>0.6</v>
      </c>
      <c r="H11" s="64">
        <f>[8]List2!Q15</f>
        <v>14.85</v>
      </c>
      <c r="I11" s="65">
        <f>[8]List2!E16</f>
        <v>5.6</v>
      </c>
      <c r="J11" s="60">
        <f>[8]List2!J16</f>
        <v>5.7499999999999982</v>
      </c>
      <c r="K11" s="17">
        <f>[8]List2!O16</f>
        <v>6.1999999999999993</v>
      </c>
      <c r="L11" s="20">
        <f>[8]List2!P16</f>
        <v>0.3</v>
      </c>
      <c r="M11" s="63">
        <f>[8]List2!Q16</f>
        <v>17.249999999999996</v>
      </c>
      <c r="N11" s="113">
        <f>[8]List2!E17</f>
        <v>6.4</v>
      </c>
      <c r="O11" s="112">
        <f>[8]List2!J17</f>
        <v>5.5</v>
      </c>
      <c r="P11" s="112">
        <f>[8]List2!O17</f>
        <v>6.6</v>
      </c>
      <c r="Q11" s="113">
        <f>[8]List2!P17</f>
        <v>0</v>
      </c>
      <c r="R11" s="113">
        <f>[8]List2!Q17</f>
        <v>18.5</v>
      </c>
      <c r="S11" s="67">
        <f>[8]List2!R17</f>
        <v>50.599999999999994</v>
      </c>
      <c r="T11" s="2"/>
    </row>
    <row r="12" spans="1:20" x14ac:dyDescent="0.3">
      <c r="A12" s="4">
        <v>3</v>
      </c>
      <c r="B12" s="11" t="str">
        <f>[8]List2!B18</f>
        <v>Permedlová Nikola - 2009</v>
      </c>
      <c r="C12" s="40" t="str">
        <f>[8]List1!C12</f>
        <v>RG Proactive Milevsko</v>
      </c>
      <c r="D12" s="20">
        <f>[8]List2!E18</f>
        <v>4.7</v>
      </c>
      <c r="E12" s="29">
        <f>[8]List2!J18</f>
        <v>5.4</v>
      </c>
      <c r="F12" s="18">
        <f>[8]List2!O18</f>
        <v>6.15</v>
      </c>
      <c r="G12" s="21">
        <f>[8]List2!P18</f>
        <v>0</v>
      </c>
      <c r="H12" s="64">
        <f>[8]List2!Q18</f>
        <v>16.25</v>
      </c>
      <c r="I12" s="65">
        <f>[8]List2!E19</f>
        <v>5.0999999999999996</v>
      </c>
      <c r="J12" s="60">
        <f>[8]List2!J19</f>
        <v>4.6499999999999995</v>
      </c>
      <c r="K12" s="17">
        <f>[8]List2!O19</f>
        <v>5.4499999999999993</v>
      </c>
      <c r="L12" s="20">
        <f>[8]List2!P19</f>
        <v>0</v>
      </c>
      <c r="M12" s="63">
        <f>[8]List2!Q19</f>
        <v>15.2</v>
      </c>
      <c r="N12" s="113">
        <f>[8]List2!E20</f>
        <v>6.4</v>
      </c>
      <c r="O12" s="112">
        <f>[8]List2!J20</f>
        <v>5.4499999999999993</v>
      </c>
      <c r="P12" s="112">
        <f>[8]List2!O20</f>
        <v>6.6000000000000005</v>
      </c>
      <c r="Q12" s="113">
        <f>[8]List2!P20</f>
        <v>0</v>
      </c>
      <c r="R12" s="113">
        <f>[8]List2!Q20</f>
        <v>18.45</v>
      </c>
      <c r="S12" s="67">
        <f>[8]List2!R20</f>
        <v>49.9</v>
      </c>
      <c r="T12" s="2"/>
    </row>
    <row r="13" spans="1:20" x14ac:dyDescent="0.3">
      <c r="A13" s="4">
        <v>4</v>
      </c>
      <c r="B13" s="11" t="str">
        <f>[8]List2!B24</f>
        <v>Fedáková Johana - 2010</v>
      </c>
      <c r="C13" s="40" t="str">
        <f>[8]List1!C14</f>
        <v>TJ Sokol Bernartice</v>
      </c>
      <c r="D13" s="20">
        <f>[8]List2!E24</f>
        <v>5.8000000000000007</v>
      </c>
      <c r="E13" s="29">
        <f>[8]List2!J24</f>
        <v>4.8499999999999988</v>
      </c>
      <c r="F13" s="18">
        <f>[8]List2!O24</f>
        <v>4.2499999999999991</v>
      </c>
      <c r="G13" s="21">
        <f>[8]List2!P24</f>
        <v>0.6</v>
      </c>
      <c r="H13" s="64">
        <f>[8]List2!Q24</f>
        <v>14.299999999999999</v>
      </c>
      <c r="I13" s="65">
        <f>[8]List2!E25</f>
        <v>5.3</v>
      </c>
      <c r="J13" s="60">
        <f>[8]List2!J25</f>
        <v>5.1500000000000021</v>
      </c>
      <c r="K13" s="17">
        <f>[8]List2!O25</f>
        <v>5.5</v>
      </c>
      <c r="L13" s="20">
        <f>[8]List2!P25</f>
        <v>0</v>
      </c>
      <c r="M13" s="63">
        <f>[8]List2!Q25</f>
        <v>15.950000000000003</v>
      </c>
      <c r="N13" s="113">
        <f>[8]List2!E26</f>
        <v>6.2</v>
      </c>
      <c r="O13" s="112">
        <f>[8]List2!J26</f>
        <v>5.35</v>
      </c>
      <c r="P13" s="112">
        <f>[8]List2!O26</f>
        <v>6.1999999999999993</v>
      </c>
      <c r="Q13" s="113">
        <f>[8]List2!P26</f>
        <v>0</v>
      </c>
      <c r="R13" s="113">
        <f>[8]List2!Q26</f>
        <v>17.75</v>
      </c>
      <c r="S13" s="67">
        <f>[8]List2!R26</f>
        <v>48</v>
      </c>
      <c r="T13" s="2"/>
    </row>
    <row r="14" spans="1:20" x14ac:dyDescent="0.3">
      <c r="A14" s="4">
        <v>5</v>
      </c>
      <c r="B14" s="11" t="str">
        <f>[8]List2!B9</f>
        <v>Kuchtová Tereza - 2009</v>
      </c>
      <c r="C14" s="40" t="str">
        <f>[8]List1!C9</f>
        <v>RG Proactive Milevsko</v>
      </c>
      <c r="D14" s="20">
        <f>[8]List2!E9</f>
        <v>5.0999999999999996</v>
      </c>
      <c r="E14" s="29">
        <f>[8]List2!J9</f>
        <v>5.0999999999999996</v>
      </c>
      <c r="F14" s="18">
        <f>[8]List2!O9</f>
        <v>6.1</v>
      </c>
      <c r="G14" s="21">
        <f>[8]List2!P9</f>
        <v>0</v>
      </c>
      <c r="H14" s="64">
        <f>[8]List2!Q9</f>
        <v>16.299999999999997</v>
      </c>
      <c r="I14" s="65">
        <f>[8]List2!E10</f>
        <v>5</v>
      </c>
      <c r="J14" s="60">
        <f>[8]List2!J10</f>
        <v>4.4000000000000012</v>
      </c>
      <c r="K14" s="17">
        <f>[8]List2!O10</f>
        <v>4.95</v>
      </c>
      <c r="L14" s="20">
        <f>[8]List2!P10</f>
        <v>0</v>
      </c>
      <c r="M14" s="63">
        <f>[8]List2!Q10</f>
        <v>14.350000000000001</v>
      </c>
      <c r="N14" s="113">
        <f>[8]List2!E11</f>
        <v>5.6</v>
      </c>
      <c r="O14" s="112">
        <f>[8]List2!J11</f>
        <v>4.8999999999999986</v>
      </c>
      <c r="P14" s="112">
        <f>[8]List2!O11</f>
        <v>5.8500000000000005</v>
      </c>
      <c r="Q14" s="113">
        <f>[8]List2!P11</f>
        <v>0</v>
      </c>
      <c r="R14" s="113">
        <f>[8]List2!Q11</f>
        <v>16.349999999999998</v>
      </c>
      <c r="S14" s="67">
        <f>[8]List2!R11</f>
        <v>47</v>
      </c>
      <c r="T14" s="2"/>
    </row>
    <row r="15" spans="1:20" ht="15" thickBot="1" x14ac:dyDescent="0.35">
      <c r="A15" s="5">
        <v>6</v>
      </c>
      <c r="B15" s="24" t="str">
        <f>[8]List2!B21</f>
        <v>Míková Eliška - 2009</v>
      </c>
      <c r="C15" s="68" t="str">
        <f>[8]List1!C13</f>
        <v>GSK Tábor</v>
      </c>
      <c r="D15" s="22">
        <f>[8]List2!E21</f>
        <v>3.1</v>
      </c>
      <c r="E15" s="30">
        <f>[8]List2!J21</f>
        <v>4.5000000000000009</v>
      </c>
      <c r="F15" s="31">
        <f>[8]List2!O21</f>
        <v>4.3999999999999986</v>
      </c>
      <c r="G15" s="23">
        <f>[8]List2!P21</f>
        <v>0</v>
      </c>
      <c r="H15" s="71">
        <f>[8]List2!Q21</f>
        <v>12</v>
      </c>
      <c r="I15" s="72">
        <f>[8]List2!E22</f>
        <v>2.1</v>
      </c>
      <c r="J15" s="114">
        <f>[8]List2!J22</f>
        <v>2.6000000000000005</v>
      </c>
      <c r="K15" s="115">
        <f>[8]List2!O22</f>
        <v>3.4499999999999984</v>
      </c>
      <c r="L15" s="22">
        <f>[8]List2!P22</f>
        <v>0</v>
      </c>
      <c r="M15" s="70">
        <f>[8]List2!Q22</f>
        <v>8.1499999999999986</v>
      </c>
      <c r="N15" s="116">
        <f>[8]List2!E23</f>
        <v>2.8</v>
      </c>
      <c r="O15" s="117">
        <f>[8]List2!J23</f>
        <v>3.6500000000000004</v>
      </c>
      <c r="P15" s="117">
        <f>[8]List2!O23</f>
        <v>4.4000000000000004</v>
      </c>
      <c r="Q15" s="116">
        <f>[8]List2!P23</f>
        <v>0</v>
      </c>
      <c r="R15" s="116">
        <f>[8]List2!Q23</f>
        <v>10.850000000000001</v>
      </c>
      <c r="S15" s="74">
        <f>[8]List2!R23</f>
        <v>31</v>
      </c>
      <c r="T15" s="2"/>
    </row>
    <row r="16" spans="1:20" ht="15" thickBo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43"/>
      <c r="B17" s="12"/>
      <c r="C17" s="43"/>
      <c r="D17" s="78" t="str">
        <f>D8</f>
        <v>Míč</v>
      </c>
      <c r="E17" s="7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" thickBot="1" x14ac:dyDescent="0.35">
      <c r="A18" s="46" t="s">
        <v>4</v>
      </c>
      <c r="B18" s="80" t="s">
        <v>5</v>
      </c>
      <c r="C18" s="81" t="s">
        <v>6</v>
      </c>
      <c r="D18" s="82" t="s">
        <v>11</v>
      </c>
      <c r="E18" s="8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">
      <c r="A19" s="84">
        <v>1</v>
      </c>
      <c r="B19" s="85" t="str">
        <f>[8]List2!B12</f>
        <v>Arutiunian Vira - 2010</v>
      </c>
      <c r="C19" s="86" t="str">
        <f>[8]List1!C10</f>
        <v>SK MG Máj České Budějovice</v>
      </c>
      <c r="D19" s="118">
        <f>[8]List2!Q12</f>
        <v>18.200000000000003</v>
      </c>
      <c r="E19" s="8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89">
        <v>2</v>
      </c>
      <c r="B20" s="6" t="str">
        <f>[8]List2!B9</f>
        <v>Kuchtová Tereza - 2009</v>
      </c>
      <c r="C20" s="90" t="str">
        <f>[8]List1!C9</f>
        <v>RG Proactive Milevsko</v>
      </c>
      <c r="D20" s="119">
        <f>[8]List2!Q9</f>
        <v>16.299999999999997</v>
      </c>
      <c r="E20" s="9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89">
        <v>3</v>
      </c>
      <c r="B21" s="6" t="str">
        <f>[8]List2!B18</f>
        <v>Permedlová Nikola - 2009</v>
      </c>
      <c r="C21" s="90" t="str">
        <f>[8]List1!C12</f>
        <v>RG Proactive Milevsko</v>
      </c>
      <c r="D21" s="119">
        <f>[8]List2!Q18</f>
        <v>16.25</v>
      </c>
      <c r="E21" s="9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89">
        <v>4</v>
      </c>
      <c r="B22" s="6" t="str">
        <f>[8]List2!B15</f>
        <v>Posavádová Stella - 2010</v>
      </c>
      <c r="C22" s="90" t="str">
        <f>[8]List1!C11</f>
        <v>SK MG Máj České Budějovice</v>
      </c>
      <c r="D22" s="119">
        <f>[8]List2!Q15</f>
        <v>14.85</v>
      </c>
      <c r="E22" s="9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89">
        <v>5</v>
      </c>
      <c r="B23" s="6" t="str">
        <f>[8]List2!B24</f>
        <v>Fedáková Johana - 2010</v>
      </c>
      <c r="C23" s="90" t="str">
        <f>[8]List1!C14</f>
        <v>TJ Sokol Bernartice</v>
      </c>
      <c r="D23" s="119">
        <f>[8]List2!Q24</f>
        <v>14.299999999999999</v>
      </c>
      <c r="E23" s="9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" thickBot="1" x14ac:dyDescent="0.35">
      <c r="A24" s="93">
        <v>6</v>
      </c>
      <c r="B24" s="7" t="str">
        <f>[8]List2!B21</f>
        <v>Míková Eliška - 2009</v>
      </c>
      <c r="C24" s="94" t="str">
        <f>[8]List1!C13</f>
        <v>GSK Tábor</v>
      </c>
      <c r="D24" s="120">
        <f>[8]List2!Q21</f>
        <v>12</v>
      </c>
      <c r="E24" s="9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" thickBo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43"/>
      <c r="B28" s="12"/>
      <c r="C28" s="43"/>
      <c r="D28" s="78" t="str">
        <f>I8</f>
        <v>Stuha</v>
      </c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" thickBot="1" x14ac:dyDescent="0.35">
      <c r="A29" s="46" t="s">
        <v>4</v>
      </c>
      <c r="B29" s="80" t="s">
        <v>5</v>
      </c>
      <c r="C29" s="81" t="s">
        <v>6</v>
      </c>
      <c r="D29" s="82" t="s">
        <v>11</v>
      </c>
      <c r="E29" s="8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A30" s="84">
        <v>1</v>
      </c>
      <c r="B30" s="85" t="str">
        <f>[8]List2!B15</f>
        <v>Posavádová Stella - 2010</v>
      </c>
      <c r="C30" s="86" t="str">
        <f>[8]List1!C11</f>
        <v>SK MG Máj České Budějovice</v>
      </c>
      <c r="D30" s="118">
        <f>[8]List2!Q16</f>
        <v>17.249999999999996</v>
      </c>
      <c r="E30" s="8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s="89">
        <v>2</v>
      </c>
      <c r="B31" s="6" t="str">
        <f>[8]List2!B12</f>
        <v>Arutiunian Vira - 2010</v>
      </c>
      <c r="C31" s="90" t="str">
        <f>[8]List1!C10</f>
        <v>SK MG Máj České Budějovice</v>
      </c>
      <c r="D31" s="119">
        <f>[8]List2!Q13</f>
        <v>16.05</v>
      </c>
      <c r="E31" s="9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">
      <c r="A32" s="89">
        <v>3</v>
      </c>
      <c r="B32" s="6" t="str">
        <f>[8]List2!B24</f>
        <v>Fedáková Johana - 2010</v>
      </c>
      <c r="C32" s="90" t="str">
        <f>[8]List1!C14</f>
        <v>TJ Sokol Bernartice</v>
      </c>
      <c r="D32" s="119">
        <f>[8]List2!Q25</f>
        <v>15.950000000000003</v>
      </c>
      <c r="E32" s="9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s="89">
        <v>4</v>
      </c>
      <c r="B33" s="6" t="str">
        <f>[8]List2!B18</f>
        <v>Permedlová Nikola - 2009</v>
      </c>
      <c r="C33" s="90" t="str">
        <f>[8]List1!C12</f>
        <v>RG Proactive Milevsko</v>
      </c>
      <c r="D33" s="119">
        <f>[8]List2!Q19</f>
        <v>15.2</v>
      </c>
      <c r="E33" s="9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s="89">
        <v>5</v>
      </c>
      <c r="B34" s="6" t="str">
        <f>[8]List2!B9</f>
        <v>Kuchtová Tereza - 2009</v>
      </c>
      <c r="C34" s="90" t="str">
        <f>[8]List1!C9</f>
        <v>RG Proactive Milevsko</v>
      </c>
      <c r="D34" s="119">
        <f>[8]List2!Q10</f>
        <v>14.350000000000001</v>
      </c>
      <c r="E34" s="9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" thickBot="1" x14ac:dyDescent="0.35">
      <c r="A35" s="93">
        <v>6</v>
      </c>
      <c r="B35" s="7" t="str">
        <f>[8]List2!B21</f>
        <v>Míková Eliška - 2009</v>
      </c>
      <c r="C35" s="94" t="str">
        <f>[8]List1!C13</f>
        <v>GSK Tábor</v>
      </c>
      <c r="D35" s="120">
        <f>[8]List2!Q22</f>
        <v>8.1499999999999986</v>
      </c>
      <c r="E35" s="9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" thickBo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s="43"/>
      <c r="B38" s="12"/>
      <c r="C38" s="43"/>
      <c r="D38" s="78" t="str">
        <f>N8</f>
        <v>Lib.náčiní</v>
      </c>
      <c r="E38" s="7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" thickBot="1" x14ac:dyDescent="0.35">
      <c r="A39" s="46" t="s">
        <v>4</v>
      </c>
      <c r="B39" s="80" t="s">
        <v>5</v>
      </c>
      <c r="C39" s="81" t="s">
        <v>6</v>
      </c>
      <c r="D39" s="82" t="s">
        <v>11</v>
      </c>
      <c r="E39" s="8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84">
        <v>1</v>
      </c>
      <c r="B40" s="85" t="str">
        <f>[8]List2!B12</f>
        <v>Arutiunian Vira - 2010</v>
      </c>
      <c r="C40" s="86" t="str">
        <f>[8]List1!C10</f>
        <v>SK MG Máj České Budějovice</v>
      </c>
      <c r="D40" s="118">
        <f>[8]List2!Q14</f>
        <v>20.950000000000003</v>
      </c>
      <c r="E40" s="8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3">
      <c r="A41" s="89">
        <v>2</v>
      </c>
      <c r="B41" s="6" t="str">
        <f>[8]List2!B15</f>
        <v>Posavádová Stella - 2010</v>
      </c>
      <c r="C41" s="90" t="str">
        <f>[8]List1!C11</f>
        <v>SK MG Máj České Budějovice</v>
      </c>
      <c r="D41" s="119">
        <f>[8]List2!Q17</f>
        <v>18.5</v>
      </c>
      <c r="E41" s="9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89">
        <v>3</v>
      </c>
      <c r="B42" s="6" t="str">
        <f>[8]List2!B18</f>
        <v>Permedlová Nikola - 2009</v>
      </c>
      <c r="C42" s="90" t="str">
        <f>[8]List1!C12</f>
        <v>RG Proactive Milevsko</v>
      </c>
      <c r="D42" s="119">
        <f>[8]List2!Q20</f>
        <v>18.45</v>
      </c>
      <c r="E42" s="9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3">
      <c r="A43" s="89">
        <v>4</v>
      </c>
      <c r="B43" s="6" t="str">
        <f>[8]List2!B24</f>
        <v>Fedáková Johana - 2010</v>
      </c>
      <c r="C43" s="90" t="str">
        <f>[8]List1!C14</f>
        <v>TJ Sokol Bernartice</v>
      </c>
      <c r="D43" s="119">
        <f>[8]List2!Q26</f>
        <v>17.75</v>
      </c>
      <c r="E43" s="9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89">
        <v>5</v>
      </c>
      <c r="B44" s="6" t="str">
        <f>[8]List2!B9</f>
        <v>Kuchtová Tereza - 2009</v>
      </c>
      <c r="C44" s="90" t="str">
        <f>[8]List1!C9</f>
        <v>RG Proactive Milevsko</v>
      </c>
      <c r="D44" s="119">
        <f>[8]List2!Q11</f>
        <v>16.349999999999998</v>
      </c>
      <c r="E44" s="9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" thickBot="1" x14ac:dyDescent="0.35">
      <c r="A45" s="93">
        <v>6</v>
      </c>
      <c r="B45" s="7" t="str">
        <f>[8]List2!B21</f>
        <v>Míková Eliška - 2009</v>
      </c>
      <c r="C45" s="94" t="str">
        <f>[8]List1!C13</f>
        <v>GSK Tábor</v>
      </c>
      <c r="D45" s="120">
        <f>[8]List2!Q23</f>
        <v>10.850000000000001</v>
      </c>
      <c r="E45" s="9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</sheetData>
  <mergeCells count="9">
    <mergeCell ref="D29:E29"/>
    <mergeCell ref="D38:E38"/>
    <mergeCell ref="D39:E39"/>
    <mergeCell ref="D8:H8"/>
    <mergeCell ref="I8:M8"/>
    <mergeCell ref="N8:R8"/>
    <mergeCell ref="D17:E17"/>
    <mergeCell ref="D18:E18"/>
    <mergeCell ref="D28:E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Rambousková Andrea</dc:creator>
  <cp:lastModifiedBy>Rambousková Andrea</cp:lastModifiedBy>
  <dcterms:created xsi:type="dcterms:W3CDTF">2024-04-27T17:29:13Z</dcterms:created>
  <dcterms:modified xsi:type="dcterms:W3CDTF">2024-04-27T17:49:26Z</dcterms:modified>
</cp:coreProperties>
</file>